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 CALIDAD\Downloads\"/>
    </mc:Choice>
  </mc:AlternateContent>
  <bookViews>
    <workbookView xWindow="0" yWindow="0" windowWidth="20490" windowHeight="7755" tabRatio="887"/>
  </bookViews>
  <sheets>
    <sheet name="2022" sheetId="2" r:id="rId1"/>
    <sheet name="Hoja2" sheetId="22" state="hidden" r:id="rId2"/>
    <sheet name="mayo" sheetId="21" state="hidden" r:id="rId3"/>
    <sheet name="ABRIL" sheetId="20" state="hidden" r:id="rId4"/>
    <sheet name="MARZO" sheetId="19" state="hidden" r:id="rId5"/>
    <sheet name="febrero" sheetId="18" state="hidden" r:id="rId6"/>
    <sheet name="ENERO" sheetId="17" state="hidden" r:id="rId7"/>
    <sheet name="julio" sheetId="14" state="hidden" r:id="rId8"/>
    <sheet name="Hoja1" sheetId="7" state="hidden" r:id="rId9"/>
    <sheet name="agosto" sheetId="15" state="hidden" r:id="rId10"/>
    <sheet name="septiembre" sheetId="16" state="hidden" r:id="rId11"/>
    <sheet name="DATOS DEL VIOLENCIA SEX" sheetId="10" state="hidden" r:id="rId12"/>
    <sheet name="INSTRUCTIVO" sheetId="5" r:id="rId13"/>
  </sheets>
  <definedNames>
    <definedName name="_xlnm._FilterDatabase" localSheetId="0" hidden="1">'2022'!$B$7:$AV$71</definedName>
    <definedName name="_xlnm._FilterDatabase" localSheetId="3" hidden="1">ABRIL!$A$2:$K$65</definedName>
    <definedName name="_xlnm._FilterDatabase" localSheetId="9" hidden="1">agosto!$A$2:$WXC$67</definedName>
    <definedName name="_xlnm._FilterDatabase" localSheetId="6" hidden="1">ENERO!$A$1:$G$63</definedName>
    <definedName name="_xlnm._FilterDatabase" localSheetId="5" hidden="1">febrero!$A$4:$H$67</definedName>
    <definedName name="_xlnm._FilterDatabase" localSheetId="7" hidden="1">julio!$A$2:$XEF$66</definedName>
    <definedName name="_xlnm._FilterDatabase" localSheetId="4" hidden="1">MARZO!$A$2:$H$71</definedName>
    <definedName name="_xlnm._FilterDatabase" localSheetId="2" hidden="1">mayo!$A$3:$K$69</definedName>
    <definedName name="_xlnm._FilterDatabase" localSheetId="10" hidden="1">septiembre!$A$2:$G$70</definedName>
    <definedName name="_xlnm.Print_Area" localSheetId="0">'2022'!$B$1:$Z$71</definedName>
    <definedName name="Excel_BuiltIn_Print_Titles_1">#REF!</definedName>
    <definedName name="_xlnm.Print_Titles" localSheetId="0">'2022'!$1:$7</definedName>
  </definedNames>
  <calcPr calcId="152511"/>
</workbook>
</file>

<file path=xl/calcChain.xml><?xml version="1.0" encoding="utf-8"?>
<calcChain xmlns="http://schemas.openxmlformats.org/spreadsheetml/2006/main">
  <c r="W85" i="2" l="1"/>
  <c r="X85" i="2"/>
  <c r="Y85" i="2"/>
  <c r="Z85" i="2"/>
  <c r="U76" i="2"/>
  <c r="U77" i="2" s="1"/>
  <c r="U78" i="2" s="1"/>
  <c r="U79" i="2" s="1"/>
  <c r="U80" i="2" s="1"/>
  <c r="U81" i="2" s="1"/>
  <c r="U82" i="2" s="1"/>
  <c r="U83" i="2" s="1"/>
  <c r="U84" i="2" s="1"/>
  <c r="U85" i="2" s="1"/>
  <c r="S70" i="2" l="1"/>
  <c r="P70" i="2"/>
  <c r="Y45" i="2" l="1"/>
  <c r="X52" i="2"/>
  <c r="M56" i="2"/>
  <c r="M55" i="2"/>
  <c r="M54" i="2"/>
  <c r="M53" i="2"/>
  <c r="S63" i="2" l="1"/>
  <c r="A2" i="22" l="1"/>
  <c r="A3" i="22" s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Z63" i="2" l="1"/>
  <c r="Z84" i="2" s="1"/>
  <c r="Y63" i="2"/>
  <c r="Y84" i="2" s="1"/>
  <c r="Z8" i="2"/>
  <c r="P65" i="2" l="1"/>
  <c r="P66" i="2"/>
  <c r="P64" i="2"/>
  <c r="V63" i="2" l="1"/>
  <c r="V84" i="2" s="1"/>
  <c r="W63" i="2"/>
  <c r="W84" i="2" s="1"/>
  <c r="S66" i="2"/>
  <c r="S65" i="2"/>
  <c r="S64" i="2"/>
  <c r="M64" i="2"/>
  <c r="M66" i="2"/>
  <c r="M65" i="2"/>
  <c r="M63" i="2"/>
  <c r="X63" i="2" l="1"/>
  <c r="X84" i="2" s="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B5" i="2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K4" i="2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M21" i="20"/>
  <c r="K21" i="20"/>
  <c r="K20" i="20"/>
  <c r="K19" i="20"/>
  <c r="K18" i="20"/>
  <c r="K17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B4" i="19" l="1"/>
  <c r="B5" i="19" s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6" i="18" l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4" i="15" l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l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G87" i="2" l="1"/>
  <c r="AF87" i="2"/>
  <c r="Z59" i="2"/>
  <c r="AE87" i="2" l="1"/>
  <c r="AI87" i="2" s="1"/>
  <c r="S62" i="2" l="1"/>
  <c r="P62" i="2"/>
  <c r="Z52" i="2" l="1"/>
  <c r="Z82" i="2" s="1"/>
  <c r="S33" i="2"/>
  <c r="Y33" i="2" s="1"/>
  <c r="S34" i="2"/>
  <c r="S35" i="2"/>
  <c r="S36" i="2"/>
  <c r="S37" i="2"/>
  <c r="S38" i="2"/>
  <c r="S39" i="2"/>
  <c r="S53" i="2" l="1"/>
  <c r="S54" i="2"/>
  <c r="S55" i="2"/>
  <c r="S56" i="2"/>
  <c r="S57" i="2"/>
  <c r="S58" i="2"/>
  <c r="P53" i="2"/>
  <c r="P54" i="2"/>
  <c r="P55" i="2"/>
  <c r="P56" i="2"/>
  <c r="P57" i="2"/>
  <c r="P58" i="2"/>
  <c r="M57" i="2"/>
  <c r="M58" i="2"/>
  <c r="P61" i="2" l="1"/>
  <c r="S61" i="2"/>
  <c r="AB49" i="2" l="1"/>
  <c r="AB48" i="2"/>
  <c r="S46" i="2"/>
  <c r="S47" i="2"/>
  <c r="S48" i="2"/>
  <c r="S49" i="2"/>
  <c r="S50" i="2"/>
  <c r="S51" i="2"/>
  <c r="L45" i="2"/>
  <c r="V81" i="2" s="1"/>
  <c r="M46" i="2"/>
  <c r="M47" i="2"/>
  <c r="M48" i="2"/>
  <c r="M49" i="2"/>
  <c r="M50" i="2"/>
  <c r="M51" i="2"/>
  <c r="P47" i="2" l="1"/>
  <c r="P48" i="2"/>
  <c r="P49" i="2"/>
  <c r="P51" i="2" l="1"/>
  <c r="S45" i="2"/>
  <c r="P46" i="2"/>
  <c r="AB47" i="2" l="1"/>
  <c r="Z45" i="2"/>
  <c r="Z40" i="2"/>
  <c r="Z80" i="2" s="1"/>
  <c r="Y40" i="2"/>
  <c r="Y80" i="2" s="1"/>
  <c r="S43" i="2" l="1"/>
  <c r="P43" i="2"/>
  <c r="M44" i="2" l="1"/>
  <c r="M43" i="2"/>
  <c r="S42" i="2" l="1"/>
  <c r="P42" i="2"/>
  <c r="M42" i="2"/>
  <c r="S41" i="2" l="1"/>
  <c r="P41" i="2" l="1"/>
  <c r="M41" i="2"/>
  <c r="V74" i="2" l="1"/>
  <c r="Z79" i="2"/>
  <c r="Y79" i="2"/>
  <c r="Z33" i="2" l="1"/>
  <c r="P35" i="2" l="1"/>
  <c r="M35" i="2"/>
  <c r="M36" i="2"/>
  <c r="A24" i="2" l="1"/>
  <c r="A25" i="2" s="1"/>
  <c r="A26" i="2" s="1"/>
  <c r="A27" i="2" s="1"/>
  <c r="A28" i="2" s="1"/>
  <c r="A29" i="2" s="1"/>
  <c r="A30" i="2" s="1"/>
  <c r="A31" i="2" s="1"/>
  <c r="A32" i="2" s="1"/>
  <c r="Z23" i="2" l="1"/>
  <c r="Z78" i="2" s="1"/>
  <c r="S31" i="2" l="1"/>
  <c r="P31" i="2"/>
  <c r="M31" i="2"/>
  <c r="S30" i="2"/>
  <c r="S24" i="2" l="1"/>
  <c r="P24" i="2" l="1"/>
  <c r="M30" i="2"/>
  <c r="P30" i="2"/>
  <c r="S40" i="2" l="1"/>
  <c r="S69" i="2"/>
  <c r="S44" i="2" l="1"/>
  <c r="X40" i="2" s="1"/>
  <c r="X80" i="2" s="1"/>
  <c r="P44" i="2"/>
  <c r="P50" i="2" l="1"/>
  <c r="S25" i="2" l="1"/>
  <c r="P25" i="2"/>
  <c r="M25" i="2"/>
  <c r="AB84" i="2" l="1"/>
  <c r="AB83" i="2"/>
  <c r="AB82" i="2"/>
  <c r="AB81" i="2"/>
  <c r="AB80" i="2"/>
  <c r="M20" i="2" l="1"/>
  <c r="M24" i="2" l="1"/>
  <c r="S29" i="2" l="1"/>
  <c r="P29" i="2"/>
  <c r="M29" i="2"/>
  <c r="Z75" i="2" l="1"/>
  <c r="S18" i="2" l="1"/>
  <c r="S17" i="2" l="1"/>
  <c r="P17" i="2" l="1"/>
  <c r="M17" i="2"/>
  <c r="M8" i="2" l="1"/>
  <c r="P8" i="2"/>
  <c r="S8" i="2"/>
  <c r="Y23" i="2" l="1"/>
  <c r="Y78" i="2" s="1"/>
  <c r="Z19" i="2"/>
  <c r="Z77" i="2" s="1"/>
  <c r="Y19" i="2"/>
  <c r="Y77" i="2" s="1"/>
  <c r="Y13" i="2"/>
  <c r="Z13" i="2"/>
  <c r="S28" i="2"/>
  <c r="S27" i="2"/>
  <c r="S26" i="2"/>
  <c r="S23" i="2"/>
  <c r="P26" i="2"/>
  <c r="P23" i="2"/>
  <c r="M26" i="2"/>
  <c r="M23" i="2"/>
  <c r="S19" i="2"/>
  <c r="P34" i="2"/>
  <c r="P19" i="2"/>
  <c r="Y7" i="2"/>
  <c r="M9" i="2"/>
  <c r="M11" i="2"/>
  <c r="M12" i="2"/>
  <c r="S12" i="2"/>
  <c r="Z76" i="2" l="1"/>
  <c r="Z87" i="2" s="1"/>
  <c r="Y76" i="2"/>
  <c r="M19" i="2"/>
  <c r="M34" i="2"/>
  <c r="Y8" i="2"/>
  <c r="Y75" i="2" s="1"/>
  <c r="AC84" i="2" l="1"/>
  <c r="X7" i="2"/>
  <c r="W7" i="2"/>
  <c r="M68" i="2"/>
  <c r="M67" i="2"/>
  <c r="V59" i="2"/>
  <c r="M52" i="2"/>
  <c r="M45" i="2"/>
  <c r="M40" i="2"/>
  <c r="V40" i="2" s="1"/>
  <c r="V80" i="2" s="1"/>
  <c r="M39" i="2"/>
  <c r="M38" i="2"/>
  <c r="M37" i="2"/>
  <c r="M33" i="2"/>
  <c r="M32" i="2"/>
  <c r="M28" i="2"/>
  <c r="M27" i="2"/>
  <c r="M22" i="2"/>
  <c r="M21" i="2"/>
  <c r="M18" i="2"/>
  <c r="M16" i="2"/>
  <c r="M15" i="2"/>
  <c r="M14" i="2"/>
  <c r="M13" i="2"/>
  <c r="P10" i="2"/>
  <c r="V67" i="2" l="1"/>
  <c r="V85" i="2" s="1"/>
  <c r="V23" i="2"/>
  <c r="V78" i="2" s="1"/>
  <c r="V19" i="2"/>
  <c r="V77" i="2" s="1"/>
  <c r="V13" i="2"/>
  <c r="P9" i="2"/>
  <c r="P11" i="2"/>
  <c r="P12" i="2"/>
  <c r="L10" i="2"/>
  <c r="M10" i="2" l="1"/>
  <c r="V8" i="2" s="1"/>
  <c r="W8" i="2"/>
  <c r="W75" i="2" s="1"/>
  <c r="P13" i="2"/>
  <c r="P14" i="2"/>
  <c r="S14" i="2"/>
  <c r="P15" i="2"/>
  <c r="S15" i="2"/>
  <c r="P16" i="2"/>
  <c r="S16" i="2"/>
  <c r="P18" i="2"/>
  <c r="P20" i="2"/>
  <c r="S20" i="2"/>
  <c r="P21" i="2"/>
  <c r="S21" i="2"/>
  <c r="P22" i="2"/>
  <c r="S22" i="2"/>
  <c r="P27" i="2"/>
  <c r="P28" i="2"/>
  <c r="P32" i="2"/>
  <c r="S32" i="2"/>
  <c r="X23" i="2" s="1"/>
  <c r="X78" i="2" s="1"/>
  <c r="P33" i="2"/>
  <c r="P37" i="2"/>
  <c r="P38" i="2"/>
  <c r="P39" i="2"/>
  <c r="P40" i="2"/>
  <c r="W40" i="2" s="1"/>
  <c r="W80" i="2" s="1"/>
  <c r="P45" i="2"/>
  <c r="W45" i="2" s="1"/>
  <c r="P52" i="2"/>
  <c r="S52" i="2"/>
  <c r="S59" i="2"/>
  <c r="P60" i="2"/>
  <c r="W59" i="2" s="1"/>
  <c r="S60" i="2"/>
  <c r="P67" i="2"/>
  <c r="S67" i="2"/>
  <c r="P68" i="2"/>
  <c r="S68" i="2"/>
  <c r="P69" i="2"/>
  <c r="Y52" i="2" l="1"/>
  <c r="Y82" i="2" s="1"/>
  <c r="AA53" i="2"/>
  <c r="V52" i="2"/>
  <c r="V82" i="2" s="1"/>
  <c r="W52" i="2"/>
  <c r="W82" i="2" s="1"/>
  <c r="X33" i="2"/>
  <c r="V33" i="2"/>
  <c r="V79" i="2" s="1"/>
  <c r="W33" i="2"/>
  <c r="X19" i="2"/>
  <c r="X77" i="2" s="1"/>
  <c r="V75" i="2"/>
  <c r="V76" i="2"/>
  <c r="W23" i="2"/>
  <c r="W78" i="2" s="1"/>
  <c r="X13" i="2"/>
  <c r="W13" i="2"/>
  <c r="W19" i="2"/>
  <c r="W77" i="2" s="1"/>
  <c r="V87" i="2" l="1"/>
  <c r="AC80" i="2" s="1"/>
  <c r="Y87" i="2"/>
  <c r="AC83" i="2" s="1"/>
  <c r="X76" i="2"/>
  <c r="W76" i="2"/>
  <c r="W87" i="2" s="1"/>
  <c r="S9" i="2"/>
  <c r="S10" i="2"/>
  <c r="S11" i="2"/>
  <c r="AC81" i="2" l="1"/>
  <c r="X8" i="2"/>
  <c r="X75" i="2" s="1"/>
  <c r="X87" i="2" s="1"/>
  <c r="AC82" i="2" l="1"/>
  <c r="Z89" i="2"/>
</calcChain>
</file>

<file path=xl/comments1.xml><?xml version="1.0" encoding="utf-8"?>
<comments xmlns="http://schemas.openxmlformats.org/spreadsheetml/2006/main">
  <authors>
    <author>AUX-ADMIN</author>
    <author>Usuario de Windows</author>
    <author>TALENTO HUMANO</author>
  </authors>
  <commentList>
    <comment ref="T7" authorId="0" shapeId="0">
      <text>
        <r>
          <rPr>
            <sz val="9"/>
            <color indexed="81"/>
            <rFont val="Tahoma"/>
            <family val="2"/>
          </rPr>
          <t xml:space="preserve">
porcentaje de aprobación de las evaluaciones realizadas 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 xml:space="preserve">Numero de evaluaciones realizadas sobre el numero de asistentes a la capacitación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 xml:space="preserve">NUMERO DE ASIATENTES A LA CAPACITACION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 xml:space="preserve">NUMERO DE HORAS EJECUTADAS DE CAPACITACION
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 xml:space="preserve">PORCENTAJE TOTAL DE ASISTENCIA DE PERSONAL
</t>
        </r>
      </text>
    </comment>
    <comment ref="Z7" authorId="1" shapeId="0">
      <text>
        <r>
          <rPr>
            <b/>
            <sz val="9"/>
            <color indexed="81"/>
            <rFont val="Tahoma"/>
            <family val="2"/>
          </rPr>
          <t xml:space="preserve">NUMERO DE EVALUACIONES REALIZADAS 
Informacion del formato CONSOLIDADO DE LA CAPACITACION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 xml:space="preserve">LUZ DARY PUENTES
</t>
        </r>
      </text>
    </comment>
    <comment ref="R19" authorId="2" shapeId="0">
      <text>
        <r>
          <rPr>
            <b/>
            <sz val="9"/>
            <color indexed="81"/>
            <rFont val="Tahoma"/>
            <family val="2"/>
          </rPr>
          <t xml:space="preserve">FALTO PAOLA CASTELLANOS CITA MEDICA
</t>
        </r>
      </text>
    </comment>
    <comment ref="K23" authorId="2" shapeId="0">
      <text>
        <r>
          <rPr>
            <sz val="9"/>
            <color indexed="81"/>
            <rFont val="Tahoma"/>
            <family val="2"/>
          </rPr>
          <t xml:space="preserve">1 de abril  a  las 10.40 
2 de abril a las 10:330
</t>
        </r>
      </text>
    </comment>
    <comment ref="Q26" authorId="2" shapeId="0">
      <text>
        <r>
          <rPr>
            <b/>
            <sz val="9"/>
            <color indexed="81"/>
            <rFont val="Tahoma"/>
            <family val="2"/>
          </rPr>
          <t xml:space="preserve">INCAPACIDAD NIYIBETH MARMOLEJO 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BUSCAR QUIEN LA DICTE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2" shapeId="0">
      <text>
        <r>
          <rPr>
            <b/>
            <sz val="9"/>
            <color indexed="81"/>
            <rFont val="Tahoma"/>
            <family val="2"/>
          </rPr>
          <t>ENVIADO MEMO</t>
        </r>
      </text>
    </comment>
  </commentList>
</comments>
</file>

<file path=xl/sharedStrings.xml><?xml version="1.0" encoding="utf-8"?>
<sst xmlns="http://schemas.openxmlformats.org/spreadsheetml/2006/main" count="3422" uniqueCount="815">
  <si>
    <t>CONTROLADO POR:</t>
  </si>
  <si>
    <t>TEMA</t>
  </si>
  <si>
    <t>OBJETIVO</t>
  </si>
  <si>
    <t>TIEMPO</t>
  </si>
  <si>
    <t>COSTOS</t>
  </si>
  <si>
    <t>ENTENDIMIENTO</t>
  </si>
  <si>
    <t>ENERO</t>
  </si>
  <si>
    <t>INDICADORES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</si>
  <si>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</si>
  <si>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</si>
  <si>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</si>
  <si>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</si>
  <si>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</si>
  <si>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</si>
  <si>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</si>
  <si>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</si>
  <si>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</si>
  <si>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</si>
  <si>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</si>
  <si>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
OBJETO</t>
  </si>
  <si>
    <t>RESPONSABLE DE EJECUCIÓN</t>
  </si>
  <si>
    <t>PARTICIPACIÓN</t>
  </si>
  <si>
    <t>Normas copagos y cuotas moderadoras</t>
  </si>
  <si>
    <t>Acoso laboral</t>
  </si>
  <si>
    <t>Habitos saludables</t>
  </si>
  <si>
    <t>Matriz convenios - Anticipos</t>
  </si>
  <si>
    <t>Manejo de extintores- brigada de emergencias</t>
  </si>
  <si>
    <t xml:space="preserve">Riesgo quimico </t>
  </si>
  <si>
    <t>Riesgo electrico - Seguridad en uso de maquinas y equipos</t>
  </si>
  <si>
    <t>Riesgo público - Prevención de agresiones al sector publico</t>
  </si>
  <si>
    <t>ApoyoTerapeutico</t>
  </si>
  <si>
    <t>Cocola</t>
  </si>
  <si>
    <t>Coordinadora PYP</t>
  </si>
  <si>
    <t>Coordinadora Adtva</t>
  </si>
  <si>
    <t>Coordinadora Apoyo terapeutivo</t>
  </si>
  <si>
    <t>Consultor sst</t>
  </si>
  <si>
    <t>Administrativo</t>
  </si>
  <si>
    <t>Asistencial</t>
  </si>
  <si>
    <t>Comité cocola</t>
  </si>
  <si>
    <t>Asisential pyp</t>
  </si>
  <si>
    <t xml:space="preserve">Asistencia de personal </t>
  </si>
  <si>
    <t>Personal Programado</t>
  </si>
  <si>
    <t xml:space="preserve">Cumplimiento Horas Programadas </t>
  </si>
  <si>
    <t>Cumplimiento de asistencia de personal</t>
  </si>
  <si>
    <t>Cobertura de la efectividad</t>
  </si>
  <si>
    <t>MODALIDAD</t>
  </si>
  <si>
    <t>Presencial</t>
  </si>
  <si>
    <t>Virtual</t>
  </si>
  <si>
    <t>Cumplimiento en programación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</si>
  <si>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</si>
  <si>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</si>
  <si>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</si>
  <si>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</si>
  <si>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</si>
  <si>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</si>
  <si>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</si>
  <si>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</si>
  <si>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</si>
  <si>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</si>
  <si>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Todo el personal</t>
  </si>
  <si>
    <t>HORA</t>
  </si>
  <si>
    <t>Capacitar al comité sobre la prevención y solución de las situaciones causadas por conductas de acoso laboral de los trabajadores al interior de la Institución</t>
  </si>
  <si>
    <t>Promover y facilitar, la adquisición de estilos de vida saludable tanto a nivel físico como mental</t>
  </si>
  <si>
    <t>Brigada de emergencias</t>
  </si>
  <si>
    <t>brindar las técnicas, habilidades y destrezas necesarias que les permitan actuar con seguridad y eficacia antes las principales situaciones de emergencia que se puedan presentar</t>
  </si>
  <si>
    <t>Formar a todo el personal en los riesgos que se encuentran implicitos en la realización de las diferentes actividades</t>
  </si>
  <si>
    <t>Auxiliares internas</t>
  </si>
  <si>
    <t>Comfenalco</t>
  </si>
  <si>
    <t>GTH</t>
  </si>
  <si>
    <t>Comunicación asertiva</t>
  </si>
  <si>
    <t>Desarrollar técnicas para transmitir los mensajes de manera asertiva al cliente interno y externo.</t>
  </si>
  <si>
    <t>Estrategico</t>
  </si>
  <si>
    <t>Liderazgo</t>
  </si>
  <si>
    <t>Eficacia en la dirección de equipos para que la empresa cumpla metas concretas.</t>
  </si>
  <si>
    <t xml:space="preserve">Manejo del estrés </t>
  </si>
  <si>
    <t>Identificar cómo aumentar la capacidad individual para manejar y controlar el estrés, el sentimiento de frustración o situaciones de presión y adaptación al cambioen el ambito laboral</t>
  </si>
  <si>
    <t>Resolución de conflictos</t>
  </si>
  <si>
    <t>Potenciar las habilidades para manejar los conflictos de forma constructiva e intervenir de manera más eficaz y creativa en la solución de los mismos.</t>
  </si>
  <si>
    <t>Servicio al cliente - Imagen personal</t>
  </si>
  <si>
    <t>Crear y consolidar competencias técnicas, comunicativas y de colaboración para ofrecer un servicio de mayor calidad e incrementar la retención de clientes externos e internos</t>
  </si>
  <si>
    <t>Trabajo en equipo</t>
  </si>
  <si>
    <t xml:space="preserve">Promover la empatía, compromiso y actitud entre los integrantes del equipo de trabajo. </t>
  </si>
  <si>
    <t>Formar y proteger al trabajador de los posibles riesgos que se pudieran derivar de su trabajo;minimizar las causas de los accidentes, incidentes y enfermedades derivadas del trabajo.</t>
  </si>
  <si>
    <t>Formar y potenciar las habilidades para realizar evaluacion de la gestión de desempeño y feedback</t>
  </si>
  <si>
    <t>Gestión del tiempo</t>
  </si>
  <si>
    <t>Promover la organización o administración del tiempo, planear y ejercitar el control consciente del tiempo empleado en actividades concretas, especialmente para aumentar la eficacia, la eficiencia o la productividad.</t>
  </si>
  <si>
    <t>Enpowerment y desarrollo de otros</t>
  </si>
  <si>
    <t>Estimular a la delegación de poder y responsabilidad en los trabajadores o equipos.</t>
  </si>
  <si>
    <t>Inteligencia emocional</t>
  </si>
  <si>
    <t>Relaciones interpersonales</t>
  </si>
  <si>
    <t xml:space="preserve">Fortalecer el reconocimiento de las emociones de los demás y propias, pudiendo de este modo desarrollar la empatía </t>
  </si>
  <si>
    <t>Desarrollar destrezas para optimizar las relaciones interpersonales con el objetivo de alcanzar metas comunes</t>
  </si>
  <si>
    <t>Aportar los conocimientos y destrezas para realizar una primera atención en caso de emergencia</t>
  </si>
  <si>
    <t>Iidentificar los riesgos y peligros que se observen en el lugar de trabajo y saber actuar ante éstos</t>
  </si>
  <si>
    <t>Capacitar al personal fortaleciendo la medidad de prevención evitando la materialización de riesgos que puedan producir la caída de usuarios, disminuyendo la incidencia .</t>
  </si>
  <si>
    <t>Revisar con el equipo de apoyo terapéutico ambulatorio las situaciones que se están presentando en la prestación del servicio, que han generado inconformidad de los pacientes y nuestro modelo de atención, proponer acciones de mejoramiento en equipo, así mismo socializar el protocolo de caída y revisar nuestro papel como profesionales en la prestación del servicio seguro, responsable y de calidad.</t>
  </si>
  <si>
    <t>Horas Programadas</t>
  </si>
  <si>
    <t>Horas ejecutadas</t>
  </si>
  <si>
    <t>Protocolo prevención de caídas y Planificacion familiar</t>
  </si>
  <si>
    <t>Cobertura de efectividad</t>
  </si>
  <si>
    <t>Reforzar los conceptos y su correcta aplicación según la clasificación de los CUPS</t>
  </si>
  <si>
    <t>socializar con el personal nuevo y antiguo el proceso de visitas domiciliaras establecido en la institución con el fin de garantizar un correcto desarrollo de las mismas.</t>
  </si>
  <si>
    <t>Aprender la aplicabilidad del vendaje multicapas, con sus indicaciones, contraindicaciones de manera práctica.</t>
  </si>
  <si>
    <t>Aprender y reforzar conocimiento en rehabilitación especializada de tenorrafias y neurorrafias de miembro superior.</t>
  </si>
  <si>
    <t>Reforzar el cuidado y manejo de los equipos biomedicos de Fomesalud, así mismo saber y manejar las guías rápidas.</t>
  </si>
  <si>
    <t>Reforzar en todo el equipo de rehabilitación el manejo de los aditamentos externos y su prescripción.</t>
  </si>
  <si>
    <t>Formación de todo el equipo de rehabilitación desde su pertinencia en síndrome miofascial.</t>
  </si>
  <si>
    <t>Formación de todo el equipo en rehabilitación y manejo de paciente amputado, desde su pertinencia disciplinar.</t>
  </si>
  <si>
    <t>Rehabilitación de síndrome miofascial.</t>
  </si>
  <si>
    <t>Rehabilitación de paciente con parálisis facial.</t>
  </si>
  <si>
    <t>Formación de todo el equipo en rehabilitación y manejo de paciente con parálisis facial, desde su pertinencia disciplinar.</t>
  </si>
  <si>
    <t>Formación de todo el equipo en prescripción del ejercicio, desde su pertinencia disciplinar.</t>
  </si>
  <si>
    <t>Promocion en salud</t>
  </si>
  <si>
    <t>Procedimiento atención a visitas domiciliarias .</t>
  </si>
  <si>
    <t>Paperlap</t>
  </si>
  <si>
    <t>Capacitar a personal en el manejo de residuos de acuerdo al nuevo codigo de colores, sensibilizando el aprovechamiento de los residuos reciclables</t>
  </si>
  <si>
    <t>PGIRHS</t>
  </si>
  <si>
    <t>Capacitaciones PGIRHS</t>
  </si>
  <si>
    <t>DOFA e identificación de riesgos</t>
  </si>
  <si>
    <t>Identificar las debilidades, amenazas, fortalezas y oportunidades que puedan afectar en mayor o menor medida a la consecución de los objetivos organizacionales.
Capacitar a las coordinadores sobre herramientas de pensamiento basado en riesgos que permita la actualización y gestión permanente de los mismos.</t>
  </si>
  <si>
    <t>Revisión por la dirección</t>
  </si>
  <si>
    <t xml:space="preserve">Fortalecer y retroalimentar el proceso a fin de evitar errores en la atención </t>
  </si>
  <si>
    <t>Proceso de facturación</t>
  </si>
  <si>
    <t>Revisión por la ARL</t>
  </si>
  <si>
    <t>plan de capacitacion 2021</t>
  </si>
  <si>
    <t>Programa de vigilancia biomecanico</t>
  </si>
  <si>
    <t>Riesgo biomecanico</t>
  </si>
  <si>
    <t>Prestacion del servicio</t>
  </si>
  <si>
    <t>Estándar de calidad en la Prestacion del servicio</t>
  </si>
  <si>
    <t>Revision de guias de rutas integrales de atencion maternoperinatal</t>
  </si>
  <si>
    <t>Garantizar la atencion intergral a las gestantes de acuerdo a la normatividad vigente</t>
  </si>
  <si>
    <t>Revision de guias de atención en salud mental - Intento de suicidio</t>
  </si>
  <si>
    <t>Fortalecer las pautas de atencion en el evento</t>
  </si>
  <si>
    <t>Comité de historias clinicas</t>
  </si>
  <si>
    <t>Garantizar el correcto diligenciamiento de las historias clinicas de acuerdo a la normatividad vigente</t>
  </si>
  <si>
    <t>Re induccion a la guía de atencion integral de eventos en trastornos de depresión</t>
  </si>
  <si>
    <t>Re induccion a la guía de atencion integral de eventos en trastornos de ansiedad</t>
  </si>
  <si>
    <t>Revision de RIPS</t>
  </si>
  <si>
    <t>Garantizar la correcta atencion integral a casos de usuarios con trastornos depresivos</t>
  </si>
  <si>
    <t>Garantizar la correcta atencion integral a casos de usuarios con trastornos de ansiedad</t>
  </si>
  <si>
    <t>Indicador mensual</t>
  </si>
  <si>
    <t>Garantizar la correcta atencion integral en menores de edad</t>
  </si>
  <si>
    <t>Revision de rutas de atencion violencia intrafamiliar</t>
  </si>
  <si>
    <t>Revision de RIPS y remisiones de servicio</t>
  </si>
  <si>
    <t>Garantizar la prestacion del servicio de acuerdo a la ruta de atencion establecida</t>
  </si>
  <si>
    <t>Comité de seguridad el paciente e implementacion de manillas</t>
  </si>
  <si>
    <t>Garantizar la continuidad de formacion en la prestacion de servicio de drenaje linfatico</t>
  </si>
  <si>
    <t>Comité de tecnovigilancia</t>
  </si>
  <si>
    <t xml:space="preserve">Uso de aditamentos externos Imagenología diagnóstica. </t>
  </si>
  <si>
    <t>En valoración del paciente</t>
  </si>
  <si>
    <t>Conocimiento actualizado en atencion del paciente resultado de autoevaluacion del profesional en su servicio</t>
  </si>
  <si>
    <t>Reunion realizada</t>
  </si>
  <si>
    <t>Programa de riesgo cardio vascular</t>
  </si>
  <si>
    <t>Revision por la dirección</t>
  </si>
  <si>
    <t>Comité PEGIRHS</t>
  </si>
  <si>
    <t>Situaciones Prestacion del servicio</t>
  </si>
  <si>
    <t xml:space="preserve">Desarrollo de competencias de liderazgo </t>
  </si>
  <si>
    <t>Programa de riesgo quimico</t>
  </si>
  <si>
    <t>Capacitación y actualizacion permanente de los profesionales según ley 528 de 1999 Art.2 Literal J.</t>
  </si>
  <si>
    <t>Estudio de puestos de trabajo y prestacion del servicio</t>
  </si>
  <si>
    <t>Resultados de evaluacion de desempeño 2021</t>
  </si>
  <si>
    <t>Formar al personal en el manejo basico de electricidad en equipos</t>
  </si>
  <si>
    <t>Evaluación de desempeño y feed back de resultados</t>
  </si>
  <si>
    <t>Ejecucion de evaluaciones de desempeño</t>
  </si>
  <si>
    <t>Manual de imagen corporativa y prestacion del servicio</t>
  </si>
  <si>
    <t>Atencion y prestacion del servicio, relaciones interpersonales</t>
  </si>
  <si>
    <t>Comunicación diaria del personal</t>
  </si>
  <si>
    <t>programa de medicima preventiva</t>
  </si>
  <si>
    <t>Autoevaluacion del profesional en su servicio</t>
  </si>
  <si>
    <t>Actualizar a los funcionarios en relación con la normatividad, estructura, procedimientos, así como a reorientar su integración a la cultura organizacional</t>
  </si>
  <si>
    <t xml:space="preserve">Planeación anual </t>
  </si>
  <si>
    <t>Programa de riesgo biomecanico</t>
  </si>
  <si>
    <t>Presupuesto programado</t>
  </si>
  <si>
    <t>Presupuesto Ejecutado</t>
  </si>
  <si>
    <t>Efectividad de capacitación</t>
  </si>
  <si>
    <t>FUENTE DE NECESIDAD DE CAPACITACIÓN</t>
  </si>
  <si>
    <t>PROCESO / ÁREA</t>
  </si>
  <si>
    <t>Video</t>
  </si>
  <si>
    <t>Riesgo biologico</t>
  </si>
  <si>
    <t>Riesgo principal por actividad de empresa, revisiion plan de trabajo con ARL</t>
  </si>
  <si>
    <t>Formar al personal en las medidas de prevención de la exposicion ante el riesgo biologivo</t>
  </si>
  <si>
    <t>OPS/Domicilio</t>
  </si>
  <si>
    <t xml:space="preserve">Seguridad del profesional durante desplazamiento </t>
  </si>
  <si>
    <t>Formar en  acciones, mecanismos, estrategias y medidas orientadas a la prevención de accidentes de tránsito, o a anular o disminuir los efectos de los mismos, con el objetivo de proteger la vida de los usuarios de las vías.</t>
  </si>
  <si>
    <t>ARL</t>
  </si>
  <si>
    <t>Socializar medidas protectoras para el control de la proteccion del personal priorizado</t>
  </si>
  <si>
    <t>Clima laboral</t>
  </si>
  <si>
    <t>Fortalecer las relaciones interpersonales con el fin de satisfacer los standares de atencion</t>
  </si>
  <si>
    <t>Optimizar el servicio de atencion telefonica</t>
  </si>
  <si>
    <t>Informe mensual de gestión de llamadas</t>
  </si>
  <si>
    <t xml:space="preserve">Manual de imagen corporativa
Redaccion de correos y expresion verbal </t>
  </si>
  <si>
    <t>Fortalecer los conocimientos del personal en la facilidad, orden y claridad como emisores de comunicación</t>
  </si>
  <si>
    <t>Correo electronico y comunicación diaria</t>
  </si>
  <si>
    <t>Tecnicas de atención telefonica</t>
  </si>
  <si>
    <t>Empowerment y Comprension lectora</t>
  </si>
  <si>
    <t>Retroalimentación Procedimiento de admision y registro de pacientes</t>
  </si>
  <si>
    <t>PQR</t>
  </si>
  <si>
    <t>Garantizar los standares de calidad</t>
  </si>
  <si>
    <t>Retroalimentación Procedimiento de creacion de usuarios en software institucional</t>
  </si>
  <si>
    <t>Retroalimentación Procedimiento de asignacion de citas</t>
  </si>
  <si>
    <t>Reportes de mal agendamiento de parte de personal asistencial</t>
  </si>
  <si>
    <t>Garantizar los standares de calidad y cumplimiento de productividad</t>
  </si>
  <si>
    <t xml:space="preserve">Retroalimentacion de recepcion de ordenes de domicilio 
</t>
  </si>
  <si>
    <t xml:space="preserve">Garantizar los standares de calidad </t>
  </si>
  <si>
    <t>Coordinadora Adtva
Coordinadora Domicilio</t>
  </si>
  <si>
    <t>Fortalecer las habilidades de comunicación con cliente interno y externo</t>
  </si>
  <si>
    <t>Consultor sst/ARL/Descom</t>
  </si>
  <si>
    <t xml:space="preserve">Aplicabilidad del vendaje multicapas </t>
  </si>
  <si>
    <t>FOMESALUD SA</t>
  </si>
  <si>
    <t xml:space="preserve">INSTRUCTIVO DE DILIGENCIAMIENTO DE CONTROL MENSUAL DE TRABAJO SUPLEMENTARIO </t>
  </si>
  <si>
    <t>El objetivo de este instructivo es proporcionar un documento que brinde información que sirva de apoyo
en la comprensión y diligenciamiento del Formato Control mensial de trabajo suplementario</t>
  </si>
  <si>
    <t>Nombre de la actividad a realizar, respondiendo a las necesidades, que busca mejorar la actitud, conocimiento, habilidades o conductas del personal.</t>
  </si>
  <si>
    <t>Surge cuando hay diferencia entre lo que una persona debería saber para desempeñar una tarea, y lo que sabe realmente. Estas diferencias suelen ser descubiertas al hacer evaluaciones de desempeño, o descripciones de perfil de puesto o revisiones por la dirección.</t>
  </si>
  <si>
    <t>Lo que se quiere lograr mediante la capacitación o actividad planeada y ejecutada al personal</t>
  </si>
  <si>
    <t>Son las diversas formas en que el personal puede ser capacitado buscando en todos los casos realizar la más idónea para los objetivos del proceso.</t>
  </si>
  <si>
    <t>Conjuntos de perfiles de cargo jerarquicamente relacionados, mediante las cuales se puede dividir de mejor manera el trabajo, por lo tanto, catalizan la especialización, promueven una mayor eficiencia y, a la vez, el logro de los objetivos organizacionales.</t>
  </si>
  <si>
    <t>POBLACIÓN OBJETO</t>
  </si>
  <si>
    <t>Personal a quien va dirigida la capacitación</t>
  </si>
  <si>
    <t>Encargado de ejecutar o velar por el desarrollo de la actividad programada</t>
  </si>
  <si>
    <t>Hora de programación de capacitación</t>
  </si>
  <si>
    <r>
      <t xml:space="preserve">Fecha Programada de Capacitación
</t>
    </r>
    <r>
      <rPr>
        <sz val="10"/>
        <rFont val="Arial Narrow"/>
        <family val="2"/>
      </rPr>
      <t>(dd-mm-aaaa)</t>
    </r>
  </si>
  <si>
    <t xml:space="preserve">Fecha Programada de capacitación expresada en (Dd-Mm-Aaaa) </t>
  </si>
  <si>
    <r>
      <t xml:space="preserve">Fecha Ejecutada de Capacitación
</t>
    </r>
    <r>
      <rPr>
        <sz val="10"/>
        <rFont val="Arial Narrow"/>
        <family val="2"/>
      </rPr>
      <t>(dd-mm-aaaa)</t>
    </r>
  </si>
  <si>
    <t xml:space="preserve">Fecha Ejecutada de la capacitación expresada en (Dd-Mm-Aaaa) </t>
  </si>
  <si>
    <t xml:space="preserve">Porcentaje del cumplimiento de la programación. </t>
  </si>
  <si>
    <t>Corresponde al tiempo que se programa y ejecuta para el desarrollo de la actividad</t>
  </si>
  <si>
    <t>Corresponde al tiempo programado para la actividad</t>
  </si>
  <si>
    <t>Corresponde al tiempo ejecutado en la actividad</t>
  </si>
  <si>
    <t xml:space="preserve">Porcentaje del cumplimiento de las horas programadas. </t>
  </si>
  <si>
    <t>Corresponde al porcentaje de participación del personal a la programación de capacitaciones</t>
  </si>
  <si>
    <t>N° de Personal Programado</t>
  </si>
  <si>
    <t>Corresponde al personal programado para la actividad ( según programación de la coordinación de proceso)</t>
  </si>
  <si>
    <t xml:space="preserve">N° de asistentes a la capacitación </t>
  </si>
  <si>
    <t>Corresponde al personal que asistió a la actividad( se verifica con lista de asistencia)</t>
  </si>
  <si>
    <t xml:space="preserve">Porcentaje del cumplimiento de  asistencia de personal . </t>
  </si>
  <si>
    <t>Corresponde al porcentaje de cumplimiento de ejecución de la evaluación y comprensión de la información recibida por parte del trabajador</t>
  </si>
  <si>
    <t>Relación porcentual de trabajadores con evaluacion de la capacitación igual o supererior a 80% del total de evaluaciones realizadas en las capacitación, Información extraida del formato TH-RE05-04 Consolidado de efectividad, cobertura de efectividad y cobertura de la capacitación</t>
  </si>
  <si>
    <t xml:space="preserve">Cobertura de efectividad </t>
  </si>
  <si>
    <t>Relación porcentual igual o supererior a 80% del total de los trabajadores que asistieron y realizaron la evaluación de la capacitación. Información extraida del formato TH-RE05-04 Consolidado de efectividad, cobertura de efectividad y cobertura de la capacitación</t>
  </si>
  <si>
    <t>Corresponde a lo costos programados y ejecutados para el cumplimiento del programa de capacitaciones</t>
  </si>
  <si>
    <t>Correponde al costo estimado para ejecutar la actividad por diferentes factores, ya sea en refrigerio o capacitador</t>
  </si>
  <si>
    <t>Correponde al costo real asumido en la ejecución de  la actividad por diferentes factores, ya sea en refrigerio o capacitador</t>
  </si>
  <si>
    <t>Corresponde al porcentaje del cumplimiento en la ejecución de las capacitaciones programadas en el mes. 
Formula: Fecha Ejecutada de Capacitación/Fecha programada de capacitación *100%</t>
  </si>
  <si>
    <t>Corresponde al porcentaje del cumplimiento en las horas para el desarrollo de las capacitaciones programadas en el mes. 
Formula: Horas ejecutadas /Horas Programadas*100%</t>
  </si>
  <si>
    <t>Porcentaje del cumplimiento de  asistencia de personal . /Formula:N° de asistentes a la capacitación/N° de Personal Programado*100%</t>
  </si>
  <si>
    <t>Relación porcentual de trabajadores con evaluacion de la capacitación con resultado igual o supererior a 80% del total de evaluaciones realizadas en las capacitaciones.</t>
  </si>
  <si>
    <t>Relación porcentual igual o supererior a 80% del total de los trabajadores que asistieron y realizaron la evaluación de la capacitación.</t>
  </si>
  <si>
    <t>Relación del costo total estimado en las capacitacion programadas en el mes</t>
  </si>
  <si>
    <t>Relación del costo total ejecutado para el desarrollo de las capacitacion ejecutadas en el mes</t>
  </si>
  <si>
    <t>OBJETIVO:</t>
  </si>
  <si>
    <t>AÑO DE TRABAJO</t>
  </si>
  <si>
    <t>INDICADORES:</t>
  </si>
  <si>
    <t>JULIETT ANDREA SOSA</t>
  </si>
  <si>
    <t>COOR. TALENTO HUMANO</t>
  </si>
  <si>
    <t xml:space="preserve">1. Cumplimiento en programación  2. Cumplimiento horas programadas  3. Cumplimiento de asistencia de personal
4. Efectividad de capacitación  5. Cobertura de la efectividad  6. Presupuesto ejecutado </t>
  </si>
  <si>
    <t>MES</t>
  </si>
  <si>
    <t>Apoyo
Terapeutico</t>
  </si>
  <si>
    <t xml:space="preserve">Proceso de evaluación terapéutica e intervención desde las áreas de fonoaudiología y terapia ocupacional </t>
  </si>
  <si>
    <t>Aprendizaje mediante estudio de caso clínico Sobre el proceso de evaluación terapéutica e intervención desde las áreas de fonoaudiología y terapia ocupacional de forma</t>
  </si>
  <si>
    <t xml:space="preserve">Stantar de calidad en el servicio de atencion </t>
  </si>
  <si>
    <t xml:space="preserve"> </t>
  </si>
  <si>
    <t>GTH / SST</t>
  </si>
  <si>
    <t>GTH/SST/ARL</t>
  </si>
  <si>
    <t>Planear, ejecutar, controlar, medir y promover el desarrollo profesional y personal  del personal de FOMESALUD, mediante el mejoramiento de conocimientos, capacidades y habilidades, contribuyendo a la mejora integral y la eficiencia de los servicios que se prestan. Fomentando la importancia y compromiso personal y colectivo con la calidad y la seguridad y salud en el trabajo,  con la misión y el sentido de pertenencia con la organización.</t>
  </si>
  <si>
    <t>GTH/SST</t>
  </si>
  <si>
    <t>FONOAUDIOLOGO</t>
  </si>
  <si>
    <t>FISIOTERAPEUTA</t>
  </si>
  <si>
    <t>CARGO</t>
  </si>
  <si>
    <t>NOMBRE COMPLETO</t>
  </si>
  <si>
    <t>RECEPCIONISTA</t>
  </si>
  <si>
    <t>TERAPEUTA OCUPACIONAL</t>
  </si>
  <si>
    <t>Capacitación en manejo de equipos biomédicos, cuidados y guías rápidas</t>
  </si>
  <si>
    <t xml:space="preserve">Servicio al cliente </t>
  </si>
  <si>
    <t xml:space="preserve">Fortalecer las competencias del grupo de recepcionistas </t>
  </si>
  <si>
    <t>Consultor</t>
  </si>
  <si>
    <t>Seguridad vial e inspeccion pre operacional con CPS</t>
  </si>
  <si>
    <t>Rehabilitación de tenorrafias y neurorrafias
Pautas de crianza y Pautas de crianza</t>
  </si>
  <si>
    <t>Primeros auxilios</t>
  </si>
  <si>
    <t>COCOLA</t>
  </si>
  <si>
    <t>Estimulacion cognitiva e inteligencia emocional</t>
  </si>
  <si>
    <t>Psicologa</t>
  </si>
  <si>
    <t>Incrementar la autonomía personal. Mejorar la autoestima, mejorar el sentimiento de bienestar emocional, psicológico y de salud en general. Mejorar la calidad de vida del  tabajador.</t>
  </si>
  <si>
    <t>Resolucion 652 de 2012 Cocola</t>
  </si>
  <si>
    <t xml:space="preserve"> Dar a conocer al personal  el objetivo del comité,  sus integrantes, funciones,  los mecanismos para la prevención de situaciones de acoso laboral, el procedimiento  para la presentacion y tramite  en la de quejas </t>
  </si>
  <si>
    <t>Lider de sistema de gestion de calidad</t>
  </si>
  <si>
    <t>Fortalecer y actualizar al personal, frente a los cambios generados en procesos, procedimientos, normatividad, plan de desarrollo, y contexto de la empresa</t>
  </si>
  <si>
    <t>Re inudccion SST.</t>
  </si>
  <si>
    <t>Fortalecer y  actualizar al personal en los contextos referentes a talento humano, cocola y copasst</t>
  </si>
  <si>
    <t>Juliett sosa
Cocola
Copasst</t>
  </si>
  <si>
    <t>*Humanización vs quejas.
* Protocolo de caídas (seg. Pacte).
* Profesionalismo (compartir ideas y reflejos, resultados de productividad)</t>
  </si>
  <si>
    <t>Rehabilitación de amputados miembo inferior</t>
  </si>
  <si>
    <t>Compromiso y sentido de pertenencia institucional</t>
  </si>
  <si>
    <t>Fomentar en el capital humano su propia iniciativa a la realización real, oportuna, completa y de alta calidad que conduce a lograr los resultados que desea obtener.dentro de la organización</t>
  </si>
  <si>
    <t>Jhon figueroa</t>
  </si>
  <si>
    <t>acumulado</t>
  </si>
  <si>
    <t>Hipertensión del programa riesgo cardiovascular</t>
  </si>
  <si>
    <t>video</t>
  </si>
  <si>
    <t>Temas</t>
  </si>
  <si>
    <t>Apoyo Terapeutico</t>
  </si>
  <si>
    <t>Manejo de Historias</t>
  </si>
  <si>
    <t xml:space="preserve">Disfagia rehabilitación </t>
  </si>
  <si>
    <t xml:space="preserve">Fortalecer competencias en el manejo de reahbailitacion en disfagia </t>
  </si>
  <si>
    <t>atencion del paciente y volumen de atencion en ese tipo de patologia</t>
  </si>
  <si>
    <t>Eficacia de capacitación</t>
  </si>
  <si>
    <t xml:space="preserve">Eficacia de  capacitación
</t>
  </si>
  <si>
    <t>11:30  a 12:00</t>
  </si>
  <si>
    <t xml:space="preserve">AMADO </t>
  </si>
  <si>
    <t xml:space="preserve">CASTILLO </t>
  </si>
  <si>
    <t>YULY</t>
  </si>
  <si>
    <t>ANDREA</t>
  </si>
  <si>
    <t>BORRERO</t>
  </si>
  <si>
    <t>VILLAMARIN</t>
  </si>
  <si>
    <t>YOMAIRA</t>
  </si>
  <si>
    <t>MILENA</t>
  </si>
  <si>
    <t>CABANZO</t>
  </si>
  <si>
    <t>LEIDY</t>
  </si>
  <si>
    <t>YAMILE</t>
  </si>
  <si>
    <t>ENFERMERA</t>
  </si>
  <si>
    <t>CALDERON</t>
  </si>
  <si>
    <t>ANGIE</t>
  </si>
  <si>
    <t>CAROLINA</t>
  </si>
  <si>
    <t>CARRETERO</t>
  </si>
  <si>
    <t xml:space="preserve">MARIA </t>
  </si>
  <si>
    <t>DEL PILAR</t>
  </si>
  <si>
    <t>FONOAUDIOLOGA</t>
  </si>
  <si>
    <t>CARVAJAL</t>
  </si>
  <si>
    <t>ALZATE</t>
  </si>
  <si>
    <t>YANETH</t>
  </si>
  <si>
    <t>COORDINADORA DE SERVICIOS DE SALUD DOMICILIARIO</t>
  </si>
  <si>
    <t>DIAZ</t>
  </si>
  <si>
    <t>JIMENEZ</t>
  </si>
  <si>
    <t>ALIX</t>
  </si>
  <si>
    <t>YORLEY</t>
  </si>
  <si>
    <t>FORERO</t>
  </si>
  <si>
    <t>CUADROS</t>
  </si>
  <si>
    <t>YARY</t>
  </si>
  <si>
    <t>ROCIO</t>
  </si>
  <si>
    <t>FUENTES</t>
  </si>
  <si>
    <t>BARROS</t>
  </si>
  <si>
    <t>CARMEN</t>
  </si>
  <si>
    <t>ANA</t>
  </si>
  <si>
    <t>GONZALEZ</t>
  </si>
  <si>
    <t>ARGUELLES</t>
  </si>
  <si>
    <t>MELANIE</t>
  </si>
  <si>
    <t>HERNANDEZ</t>
  </si>
  <si>
    <t>MABEL</t>
  </si>
  <si>
    <t>DANIELA</t>
  </si>
  <si>
    <t>EDITH</t>
  </si>
  <si>
    <t>HERREÑO</t>
  </si>
  <si>
    <t>TAMAYO</t>
  </si>
  <si>
    <t>MAGNOLIA</t>
  </si>
  <si>
    <t>PSICOLOGA</t>
  </si>
  <si>
    <t>LOPEZ</t>
  </si>
  <si>
    <t xml:space="preserve">DIANA </t>
  </si>
  <si>
    <t>VICTORIA</t>
  </si>
  <si>
    <t>MALDONADO</t>
  </si>
  <si>
    <t>INGRY</t>
  </si>
  <si>
    <t>JOHANNA</t>
  </si>
  <si>
    <t>MANTILLA</t>
  </si>
  <si>
    <t>MONICA</t>
  </si>
  <si>
    <t>LISETH</t>
  </si>
  <si>
    <t>MARTINEZ</t>
  </si>
  <si>
    <t>KATHERINE</t>
  </si>
  <si>
    <t>JULIETH</t>
  </si>
  <si>
    <t>PEREZ</t>
  </si>
  <si>
    <t>ADRIANA</t>
  </si>
  <si>
    <t>PAOLA</t>
  </si>
  <si>
    <t>PICO</t>
  </si>
  <si>
    <t>QUIROGA</t>
  </si>
  <si>
    <t>BEATRIZ</t>
  </si>
  <si>
    <t>HELENA</t>
  </si>
  <si>
    <t>COOR PROMOCION EN SALUD</t>
  </si>
  <si>
    <t>RODRIGUEZ</t>
  </si>
  <si>
    <t>VICTOR</t>
  </si>
  <si>
    <t>MAURICIO</t>
  </si>
  <si>
    <t xml:space="preserve">SANTOS </t>
  </si>
  <si>
    <t>KAREN</t>
  </si>
  <si>
    <t>LIZZETH</t>
  </si>
  <si>
    <t>SIERRA</t>
  </si>
  <si>
    <t>JHINEZHK</t>
  </si>
  <si>
    <t>SAMIRA</t>
  </si>
  <si>
    <t xml:space="preserve">URIBE </t>
  </si>
  <si>
    <t xml:space="preserve">PICON </t>
  </si>
  <si>
    <t xml:space="preserve">KAREN </t>
  </si>
  <si>
    <t xml:space="preserve">JULIETTE </t>
  </si>
  <si>
    <t>VEGA</t>
  </si>
  <si>
    <t>CLAUDIA</t>
  </si>
  <si>
    <t>LILIANA</t>
  </si>
  <si>
    <t>SILVIA</t>
  </si>
  <si>
    <t>JULIANA</t>
  </si>
  <si>
    <t>FLOR</t>
  </si>
  <si>
    <t>MARINA</t>
  </si>
  <si>
    <t>LIZETH</t>
  </si>
  <si>
    <t>APELLIDOS Y NOMBRES</t>
  </si>
  <si>
    <t>VIOLENCIA SEXUAL</t>
  </si>
  <si>
    <t>ALVAREZ VILLAMIZAR DIEGO ARMANDO</t>
  </si>
  <si>
    <t>NO</t>
  </si>
  <si>
    <t>AMADO CASTILLO YULY ANDREA</t>
  </si>
  <si>
    <t>AVILA GONZALEZ JAVIER ENRIQUE</t>
  </si>
  <si>
    <t>BARON ARCHILA ISABEL CRISTINA</t>
  </si>
  <si>
    <t xml:space="preserve">BAUTISTA RICO ANA CAROLINA </t>
  </si>
  <si>
    <t xml:space="preserve">BERMUDEZ MUÑOZ  CARMEN ROSA </t>
  </si>
  <si>
    <t>BOHORQUEZ ROSAS JENNY MILENA</t>
  </si>
  <si>
    <t xml:space="preserve">BORRERO VILLAMARIN YOMAIRA MILENA </t>
  </si>
  <si>
    <t>CABANZO NOVA LEIDY YAMILE</t>
  </si>
  <si>
    <t>ENFERMERA JEFE</t>
  </si>
  <si>
    <t xml:space="preserve">CALDERON ANGULO ANGIE CAROLINA </t>
  </si>
  <si>
    <t xml:space="preserve">CAMACHO HERNANDEZ GENNY ASTRID </t>
  </si>
  <si>
    <t>CARRETERO GARCIA  MARIA DEL PILAR</t>
  </si>
  <si>
    <t>CARVAJAL ALZATE YANETH</t>
  </si>
  <si>
    <t>COORDINADOR DE SERVICIOS DE SALUD DOMICILIARIOS</t>
  </si>
  <si>
    <t>DIAZ JIMENEZ ALIX YORLEY</t>
  </si>
  <si>
    <t>DUARTE FLETCHER JUSELLY</t>
  </si>
  <si>
    <t>FORERO CUADROS YARY ROCIO</t>
  </si>
  <si>
    <t>1O98627058</t>
  </si>
  <si>
    <t>FUENTES BARROS CARMEN ANA</t>
  </si>
  <si>
    <t>1.051.655.036</t>
  </si>
  <si>
    <t>GONZALEZ ARGUELLES MELANIE</t>
  </si>
  <si>
    <t>GUERRERO MEJIA LILIBET</t>
  </si>
  <si>
    <t>GUEVARA GUTIERREZ JENNIFER SLENDY</t>
  </si>
  <si>
    <t>HERNANDEZ BALLESTEROS MABEL DANIELA</t>
  </si>
  <si>
    <t>52.582.118</t>
  </si>
  <si>
    <t>HERNANDEZ GONZALEZ ALIX EDITH</t>
  </si>
  <si>
    <t xml:space="preserve">MALDONADO GOMEZ  INGRY JOHANNA </t>
  </si>
  <si>
    <t>MARMOLEJO DUEÑAS NIYIBETH</t>
  </si>
  <si>
    <t>MENDOZA TANIA KARINA</t>
  </si>
  <si>
    <t>63.546.360</t>
  </si>
  <si>
    <t>MORALES GUALDRON LEIDY CAROLINA</t>
  </si>
  <si>
    <t>TRABAJADORA SOCIAL</t>
  </si>
  <si>
    <t>EN CURSO</t>
  </si>
  <si>
    <t xml:space="preserve">OREJARENA AYALA SANDRA  BIBIANA </t>
  </si>
  <si>
    <t>OSPINO CAMARGO VIVIAN MARCELA</t>
  </si>
  <si>
    <t>PEREZ COLLAZOS ADRIANA PAOLA</t>
  </si>
  <si>
    <t>PICO SUMALAVE YULI ANDREA</t>
  </si>
  <si>
    <t xml:space="preserve">PUENTES INFANTE LUZ DARY </t>
  </si>
  <si>
    <t xml:space="preserve">REYES DIAZ LAURA ROCIO </t>
  </si>
  <si>
    <t>COORDINADOR DE SERVICIOS AMBULATORIOS</t>
  </si>
  <si>
    <t>1.098.658.966</t>
  </si>
  <si>
    <t>RODRIGUEZ ROBLES VICTOR MAURICIO</t>
  </si>
  <si>
    <t>SANTOS OSORIO KAREN LIZZETH</t>
  </si>
  <si>
    <t>SIERRA CASTRILLO JHINEZHK SAMIRA</t>
  </si>
  <si>
    <t>TORRES PEREZ ESPERANZA</t>
  </si>
  <si>
    <t>URIBE PICON KAREN JULIETTE</t>
  </si>
  <si>
    <t>URIBE VERA LISETH LEONELA</t>
  </si>
  <si>
    <t xml:space="preserve">VALDIVIESO  RODRIGUEZ LAURA MILENA </t>
  </si>
  <si>
    <t>VEGA RODRIGUEZ SILVIA JULIANA</t>
  </si>
  <si>
    <t>VILLAMARIN OREJARENA FLOR MARINA</t>
  </si>
  <si>
    <t>ALMEYDA HERNANDEZ DIANA KATERINE</t>
  </si>
  <si>
    <t>ALMEYDA BAYONA MIGUEL SNEYDER</t>
  </si>
  <si>
    <t>ALVAREZ ANAYA WILLIAM ARMANDO</t>
  </si>
  <si>
    <t>FONOAUDIOLOGIA</t>
  </si>
  <si>
    <t>ALVAREZ CASTELLANOS SHIRLEY LISSETH</t>
  </si>
  <si>
    <t xml:space="preserve">ARDILA MARTINEZ LUZ DARY
</t>
  </si>
  <si>
    <t>BARAJAS PEÑARANDA RUTH MILENE</t>
  </si>
  <si>
    <t xml:space="preserve">CADENA RINCON CLAUDIA YOREIMA </t>
  </si>
  <si>
    <t xml:space="preserve">CASTILLO LOPEZ DIANA CAROLINA </t>
  </si>
  <si>
    <t>CAÑAS FLOREZ KAREN AUDREY</t>
  </si>
  <si>
    <t>CEDIEL OSORIO ANGELA MARIA</t>
  </si>
  <si>
    <t>DELGADO CHAPARRO MARTHA LUCIA</t>
  </si>
  <si>
    <t>DELGADO GOMEZ DEISY</t>
  </si>
  <si>
    <t>GRATERON SOLANO ANDREA</t>
  </si>
  <si>
    <t>GALVIS FERREIRA JOAN SEBASTIAN</t>
  </si>
  <si>
    <t>LEGUIZAMO MUÑOZ DIANA MARCELA</t>
  </si>
  <si>
    <t>LIMAS ZAPATA GERSON YESID</t>
  </si>
  <si>
    <t>LOPEZ DIAZ DIANA VICTORIA</t>
  </si>
  <si>
    <t>MALDONADO BARRERA JINETH MILENA</t>
  </si>
  <si>
    <t>MARTINEZ IBARRA DEXY VANESSA</t>
  </si>
  <si>
    <t>MENDEZ CASTELLANOS DEICY JOHANNA</t>
  </si>
  <si>
    <t>MORENO VELASCO ANDREA MELISSA</t>
  </si>
  <si>
    <t xml:space="preserve">MUÑOZ LIZCANO MARIAN LIZETH </t>
  </si>
  <si>
    <t>PABON VILLAMIZAR ANGIE KATHERINE</t>
  </si>
  <si>
    <t>QUNTERO SILVA ZAID FERNANDO</t>
  </si>
  <si>
    <t xml:space="preserve">QUIÑONES VALBUENA DIANA CAROLINA </t>
  </si>
  <si>
    <t>RAMIREZ GOMEZ MARIA FERNANDA</t>
  </si>
  <si>
    <t xml:space="preserve">VARGAS CACERES NATALIA XIMENA
</t>
  </si>
  <si>
    <t>VEGA SILVIA MADELLIN</t>
  </si>
  <si>
    <t xml:space="preserve">VESGA CARDENAS LUIS ENRIQUE </t>
  </si>
  <si>
    <t>VILLEGAS ROMERO MARIA ISABEL</t>
  </si>
  <si>
    <t>IDENTIFICACIÓN</t>
  </si>
  <si>
    <t>DIPLOMA ESTUDIO</t>
  </si>
  <si>
    <t>HUMANIZACION EN SALUD</t>
  </si>
  <si>
    <t>SI</t>
  </si>
  <si>
    <t>FISIOTERAPEUTA DE TORAX</t>
  </si>
  <si>
    <t>BAUTISTA PICON CLAUDIA MARCELA</t>
  </si>
  <si>
    <t>FISIOTERAPEURA</t>
  </si>
  <si>
    <t>COVELLY GONZALEZ LUCERO SLENDY</t>
  </si>
  <si>
    <t>PTE</t>
  </si>
  <si>
    <t xml:space="preserve">HERNANDEZ BALLESTEROS MABEL DANIELA </t>
  </si>
  <si>
    <t xml:space="preserve">FISIOTERAPEUTA - SALUD OCUPACIONAL </t>
  </si>
  <si>
    <t>JAIMES CARRILLO PAOLA ANDREA</t>
  </si>
  <si>
    <t>AUXILIAR INTERNA</t>
  </si>
  <si>
    <t xml:space="preserve">JIMENEZ OVALLE LIZETH VIVIANA </t>
  </si>
  <si>
    <t xml:space="preserve">RODRIGUEZ  SUAREZ  ANA MARIA </t>
  </si>
  <si>
    <t>1.095.814.385</t>
  </si>
  <si>
    <t>SUAREZ VILLAMIZAR MAIRA ALEJANDRA</t>
  </si>
  <si>
    <t>DATOS</t>
  </si>
  <si>
    <t>AUXILIAR CONTABLE</t>
  </si>
  <si>
    <t>CONTADORA</t>
  </si>
  <si>
    <t>MAGALY</t>
  </si>
  <si>
    <t>NIYIBETH</t>
  </si>
  <si>
    <t>1ER APELLIDO</t>
  </si>
  <si>
    <t>1ER NOMBRE</t>
  </si>
  <si>
    <t>2DO NOMBRE</t>
  </si>
  <si>
    <t xml:space="preserve">CACERES </t>
  </si>
  <si>
    <t>ZAIDA</t>
  </si>
  <si>
    <t xml:space="preserve"> VIANNETH </t>
  </si>
  <si>
    <t>CUSPOCA</t>
  </si>
  <si>
    <t>SANDRA</t>
  </si>
  <si>
    <t>GARNICA</t>
  </si>
  <si>
    <t>LAURA</t>
  </si>
  <si>
    <t>CRISTINA</t>
  </si>
  <si>
    <t>APRENDIZ SENA</t>
  </si>
  <si>
    <t>HOYOS</t>
  </si>
  <si>
    <t>LUNA</t>
  </si>
  <si>
    <t>OMAIRA</t>
  </si>
  <si>
    <t>JAIMES</t>
  </si>
  <si>
    <t>CARRILLO</t>
  </si>
  <si>
    <t>SUAREZ</t>
  </si>
  <si>
    <t xml:space="preserve">JEREZ </t>
  </si>
  <si>
    <t xml:space="preserve">VASQUEZ </t>
  </si>
  <si>
    <t xml:space="preserve">LAURA </t>
  </si>
  <si>
    <t xml:space="preserve">MELISSA </t>
  </si>
  <si>
    <t>OVALLE</t>
  </si>
  <si>
    <t xml:space="preserve">LIZETH </t>
  </si>
  <si>
    <t>VIVIANA</t>
  </si>
  <si>
    <t>JURADO</t>
  </si>
  <si>
    <t>EDDY</t>
  </si>
  <si>
    <t>VANESSA</t>
  </si>
  <si>
    <t>MORA</t>
  </si>
  <si>
    <t>NUMA</t>
  </si>
  <si>
    <t>ORTIZ</t>
  </si>
  <si>
    <t>PATRICIA</t>
  </si>
  <si>
    <t>PAREDES</t>
  </si>
  <si>
    <t xml:space="preserve">LUISA </t>
  </si>
  <si>
    <t xml:space="preserve">FERNANDA </t>
  </si>
  <si>
    <t>SANTAMARIA</t>
  </si>
  <si>
    <t>MAYERLY</t>
  </si>
  <si>
    <t>SARMIENTO</t>
  </si>
  <si>
    <t>SILVA</t>
  </si>
  <si>
    <t>TATIANA</t>
  </si>
  <si>
    <t>SISA</t>
  </si>
  <si>
    <t>KAROL</t>
  </si>
  <si>
    <t>DAYANA</t>
  </si>
  <si>
    <t>1T</t>
  </si>
  <si>
    <t>2T</t>
  </si>
  <si>
    <t>3T</t>
  </si>
  <si>
    <t>N°  Temas</t>
  </si>
  <si>
    <t>Re induccion al proceso GTH</t>
  </si>
  <si>
    <t>Re inudccion Sistema de gestion de calidad</t>
  </si>
  <si>
    <t>Prescripción de ejercicio hacia la rehabilitacion del manguito rotador- manual de atención ft.) Karen Uribe</t>
  </si>
  <si>
    <t>Revisión de guia de atención al menor</t>
  </si>
  <si>
    <t>No</t>
  </si>
  <si>
    <t>PROCESOS</t>
  </si>
  <si>
    <t>SALARIO BÁSICO</t>
  </si>
  <si>
    <t>Fecha Final</t>
  </si>
  <si>
    <t>ACEROS</t>
  </si>
  <si>
    <t>VARGAS</t>
  </si>
  <si>
    <t>CAROL</t>
  </si>
  <si>
    <t>ADMINISTRATIVO</t>
  </si>
  <si>
    <t xml:space="preserve">ALVAREZ </t>
  </si>
  <si>
    <t xml:space="preserve">DIEGO </t>
  </si>
  <si>
    <t>APOYO TERAPEUTICO</t>
  </si>
  <si>
    <t>AMADO</t>
  </si>
  <si>
    <t>AVILA</t>
  </si>
  <si>
    <t>JAVIER</t>
  </si>
  <si>
    <t xml:space="preserve">BARON </t>
  </si>
  <si>
    <t>ISABEL</t>
  </si>
  <si>
    <t>BAUTISTA</t>
  </si>
  <si>
    <t>BERMUDEZ</t>
  </si>
  <si>
    <t>BOHORQUEZ</t>
  </si>
  <si>
    <t>JENNY</t>
  </si>
  <si>
    <t>PROMOCION DE SALUD</t>
  </si>
  <si>
    <t>RECEPCNIONISTA</t>
  </si>
  <si>
    <t xml:space="preserve">CAMACHO </t>
  </si>
  <si>
    <t xml:space="preserve">GENNY </t>
  </si>
  <si>
    <t>CAÑAS</t>
  </si>
  <si>
    <t>CARMEN ANDREA</t>
  </si>
  <si>
    <t>PROCESOS MISIONALES</t>
  </si>
  <si>
    <t>CASTELLANOS</t>
  </si>
  <si>
    <t>LIDER DEL SISTEMA DE GESTION DE LA CALIDAD</t>
  </si>
  <si>
    <t>CORTES</t>
  </si>
  <si>
    <t>LINA</t>
  </si>
  <si>
    <t>DUARTE</t>
  </si>
  <si>
    <t>JUSELLY</t>
  </si>
  <si>
    <t xml:space="preserve">GRANADOS </t>
  </si>
  <si>
    <t>BRAYAN</t>
  </si>
  <si>
    <t>GUERRERO</t>
  </si>
  <si>
    <t>LILIBET</t>
  </si>
  <si>
    <t xml:space="preserve">GUEVARA </t>
  </si>
  <si>
    <t xml:space="preserve">JENIFFER </t>
  </si>
  <si>
    <t xml:space="preserve">HERRERA </t>
  </si>
  <si>
    <t xml:space="preserve">JENIFER </t>
  </si>
  <si>
    <t>TECNICO ADMINISTRATIVO</t>
  </si>
  <si>
    <t>AUXILIAR DE ENFERMERIA</t>
  </si>
  <si>
    <t>MARMOLEJO</t>
  </si>
  <si>
    <t>MAYORGA</t>
  </si>
  <si>
    <t>MAYRA</t>
  </si>
  <si>
    <t>AUXILIAR ADMINISTRATIVO</t>
  </si>
  <si>
    <t>MENDOZA</t>
  </si>
  <si>
    <t>TANIA</t>
  </si>
  <si>
    <t>MORALES</t>
  </si>
  <si>
    <t>OREJARENA</t>
  </si>
  <si>
    <t xml:space="preserve">OSPINO </t>
  </si>
  <si>
    <t xml:space="preserve">VIVIAN </t>
  </si>
  <si>
    <t>PARRA</t>
  </si>
  <si>
    <t xml:space="preserve">PEREZ </t>
  </si>
  <si>
    <t>PIANETA</t>
  </si>
  <si>
    <t>SINDY</t>
  </si>
  <si>
    <t>PUENTES</t>
  </si>
  <si>
    <t>LUZ</t>
  </si>
  <si>
    <t>QUINTERO</t>
  </si>
  <si>
    <t>GERMAN</t>
  </si>
  <si>
    <t>RAMIREZ</t>
  </si>
  <si>
    <t>MARIA</t>
  </si>
  <si>
    <t>MAIRA</t>
  </si>
  <si>
    <t xml:space="preserve">TORRES </t>
  </si>
  <si>
    <t xml:space="preserve">ESPERANZA </t>
  </si>
  <si>
    <t>URIBE</t>
  </si>
  <si>
    <t>VALDIVIESO</t>
  </si>
  <si>
    <t>NOVEDADES NOMINA JULIO 2022</t>
  </si>
  <si>
    <t xml:space="preserve">ARMANDO </t>
  </si>
  <si>
    <t xml:space="preserve"> CRISTINA</t>
  </si>
  <si>
    <t>MUÑOZ</t>
  </si>
  <si>
    <t>ROSA</t>
  </si>
  <si>
    <t xml:space="preserve">MARCELA </t>
  </si>
  <si>
    <t>SULAY</t>
  </si>
  <si>
    <t>COORDINADORA ADMINISTRATIVA Y FINANCIERA</t>
  </si>
  <si>
    <t>STEVEN</t>
  </si>
  <si>
    <t>MEJIA</t>
  </si>
  <si>
    <t>SLENDY</t>
  </si>
  <si>
    <t>KARINA</t>
  </si>
  <si>
    <t>BIBIANA</t>
  </si>
  <si>
    <t>ACEVEDO</t>
  </si>
  <si>
    <t>DARY</t>
  </si>
  <si>
    <t>EDUARDO</t>
  </si>
  <si>
    <t>AUXILIAR EN SISTEMAS</t>
  </si>
  <si>
    <t>REY</t>
  </si>
  <si>
    <t>MARLON</t>
  </si>
  <si>
    <t>YESID</t>
  </si>
  <si>
    <t>REYES</t>
  </si>
  <si>
    <t>COORDINADORA DE SERVICIOS DE SALUD AMBULATORIOS</t>
  </si>
  <si>
    <t xml:space="preserve">SOSA </t>
  </si>
  <si>
    <t>JULIETT</t>
  </si>
  <si>
    <t>COORDINADORA DE TALENTO HUMANO</t>
  </si>
  <si>
    <t>PROCESO ESTRATÉGICO</t>
  </si>
  <si>
    <t>LEONELA</t>
  </si>
  <si>
    <t>VELANDIA</t>
  </si>
  <si>
    <t>ANGELA</t>
  </si>
  <si>
    <t>DARLYN</t>
  </si>
  <si>
    <t>KATERINE</t>
  </si>
  <si>
    <t>CRISTAL</t>
  </si>
  <si>
    <t>DRISNEY</t>
  </si>
  <si>
    <t xml:space="preserve">  </t>
  </si>
  <si>
    <t>ALMEYDA</t>
  </si>
  <si>
    <t>KEYLLA</t>
  </si>
  <si>
    <t>MYRIAM</t>
  </si>
  <si>
    <t>CORONEL</t>
  </si>
  <si>
    <t>XIMENA</t>
  </si>
  <si>
    <t>PSICOLOGO</t>
  </si>
  <si>
    <t>JEISON</t>
  </si>
  <si>
    <t>PINZON</t>
  </si>
  <si>
    <t>GENNY</t>
  </si>
  <si>
    <t>JOHANA</t>
  </si>
  <si>
    <t>PLAZAS</t>
  </si>
  <si>
    <t>RAMON</t>
  </si>
  <si>
    <t xml:space="preserve">YURI </t>
  </si>
  <si>
    <t>SANTOS</t>
  </si>
  <si>
    <t xml:space="preserve">VALDES </t>
  </si>
  <si>
    <t xml:space="preserve">SLENDY </t>
  </si>
  <si>
    <t>CORDERO</t>
  </si>
  <si>
    <t>ZANGUÑA</t>
  </si>
  <si>
    <t>DERLY</t>
  </si>
  <si>
    <t>NOVEDADES NOMINA MARZO 2022</t>
  </si>
  <si>
    <t>Fecha Inicio</t>
  </si>
  <si>
    <t>DIAS PERIODO 1</t>
  </si>
  <si>
    <t>NOVEDADES NOMINA ABRIL 2022</t>
  </si>
  <si>
    <t>NOVEDADES NOMINA MAYO 2022</t>
  </si>
  <si>
    <t>Re induccion al procedimiento de diligenciamiento de historia clinica y rutas de atencion intento de suicidio</t>
  </si>
  <si>
    <t xml:space="preserve">VILLAMIZAR </t>
  </si>
  <si>
    <t xml:space="preserve">ANGARITA </t>
  </si>
  <si>
    <t xml:space="preserve">DIAZ </t>
  </si>
  <si>
    <t xml:space="preserve">YANETH  </t>
  </si>
  <si>
    <t>ARCHILA</t>
  </si>
  <si>
    <t xml:space="preserve">BAUTISTA </t>
  </si>
  <si>
    <t xml:space="preserve">RICO </t>
  </si>
  <si>
    <t xml:space="preserve">ANA </t>
  </si>
  <si>
    <t xml:space="preserve">BERMUDEZ </t>
  </si>
  <si>
    <t xml:space="preserve">MUÑOZ </t>
  </si>
  <si>
    <t xml:space="preserve">BOHORQUEZ </t>
  </si>
  <si>
    <t xml:space="preserve">ROSAS </t>
  </si>
  <si>
    <t xml:space="preserve">JENNY </t>
  </si>
  <si>
    <t xml:space="preserve">BORRERO </t>
  </si>
  <si>
    <t xml:space="preserve">VILLAMARIN </t>
  </si>
  <si>
    <t xml:space="preserve">YOMAIRA </t>
  </si>
  <si>
    <t xml:space="preserve">CABANZO </t>
  </si>
  <si>
    <t xml:space="preserve">NOVA </t>
  </si>
  <si>
    <t xml:space="preserve">LEIDY </t>
  </si>
  <si>
    <t xml:space="preserve">CACERES  </t>
  </si>
  <si>
    <t xml:space="preserve">ORTEGA </t>
  </si>
  <si>
    <t xml:space="preserve">ZAIDA </t>
  </si>
  <si>
    <t xml:space="preserve">CALDERON </t>
  </si>
  <si>
    <t xml:space="preserve">ANGULO </t>
  </si>
  <si>
    <t xml:space="preserve">ANGIE </t>
  </si>
  <si>
    <t xml:space="preserve">CAÑAS  </t>
  </si>
  <si>
    <t xml:space="preserve">BERMUDEZ  </t>
  </si>
  <si>
    <t xml:space="preserve">CARMEN  ANDREA </t>
  </si>
  <si>
    <t xml:space="preserve">CARRETERO  </t>
  </si>
  <si>
    <t xml:space="preserve">GARCIA </t>
  </si>
  <si>
    <t xml:space="preserve">CASTELLANOS </t>
  </si>
  <si>
    <t xml:space="preserve">LUQUE </t>
  </si>
  <si>
    <t xml:space="preserve">PAOLA </t>
  </si>
  <si>
    <t>ROJAS</t>
  </si>
  <si>
    <t xml:space="preserve">CUSPOCA </t>
  </si>
  <si>
    <t xml:space="preserve">QUITIAN </t>
  </si>
  <si>
    <t xml:space="preserve">SANDRA </t>
  </si>
  <si>
    <t xml:space="preserve">DUARTE </t>
  </si>
  <si>
    <t xml:space="preserve">FLETCHER </t>
  </si>
  <si>
    <t>HIGUITA</t>
  </si>
  <si>
    <t>GUTIERREZ</t>
  </si>
  <si>
    <t>BERNAL</t>
  </si>
  <si>
    <t xml:space="preserve">LOPEZ </t>
  </si>
  <si>
    <t xml:space="preserve">MALDONADO </t>
  </si>
  <si>
    <t xml:space="preserve">GOMEZ </t>
  </si>
  <si>
    <t xml:space="preserve">INGRY </t>
  </si>
  <si>
    <t xml:space="preserve">MARTINEZ </t>
  </si>
  <si>
    <t xml:space="preserve">MORANTES </t>
  </si>
  <si>
    <t xml:space="preserve">KATHERINE </t>
  </si>
  <si>
    <t xml:space="preserve">MAYORGA </t>
  </si>
  <si>
    <t xml:space="preserve">PEÑA </t>
  </si>
  <si>
    <t xml:space="preserve">MAYRA </t>
  </si>
  <si>
    <t xml:space="preserve">MENDOZA </t>
  </si>
  <si>
    <t xml:space="preserve">TANIA </t>
  </si>
  <si>
    <t xml:space="preserve">REATIGA </t>
  </si>
  <si>
    <t xml:space="preserve">ERIKA </t>
  </si>
  <si>
    <t xml:space="preserve">MORENO </t>
  </si>
  <si>
    <t xml:space="preserve">DURAN </t>
  </si>
  <si>
    <t xml:space="preserve">MARY </t>
  </si>
  <si>
    <t xml:space="preserve">BARAJAS </t>
  </si>
  <si>
    <t xml:space="preserve">CRISTAL </t>
  </si>
  <si>
    <t xml:space="preserve">NIÑO </t>
  </si>
  <si>
    <t xml:space="preserve">FORERO </t>
  </si>
  <si>
    <t xml:space="preserve">NUMA </t>
  </si>
  <si>
    <t xml:space="preserve">ORTIZ </t>
  </si>
  <si>
    <t xml:space="preserve">ADRIANA </t>
  </si>
  <si>
    <t xml:space="preserve">OREJARENA </t>
  </si>
  <si>
    <t xml:space="preserve">AYALA </t>
  </si>
  <si>
    <t>CAMARGO</t>
  </si>
  <si>
    <t xml:space="preserve">PAREDES </t>
  </si>
  <si>
    <t xml:space="preserve">GUATAQUI </t>
  </si>
  <si>
    <t xml:space="preserve">COLLAZOS </t>
  </si>
  <si>
    <t xml:space="preserve">CASANOVA </t>
  </si>
  <si>
    <t xml:space="preserve">PIANETA </t>
  </si>
  <si>
    <t xml:space="preserve">ACEVEDO </t>
  </si>
  <si>
    <t xml:space="preserve">PICO </t>
  </si>
  <si>
    <t xml:space="preserve">SUMALAVE </t>
  </si>
  <si>
    <t xml:space="preserve">YULY </t>
  </si>
  <si>
    <t xml:space="preserve">PUENTES </t>
  </si>
  <si>
    <t xml:space="preserve">INFANTE </t>
  </si>
  <si>
    <t xml:space="preserve">LUZ </t>
  </si>
  <si>
    <t xml:space="preserve">QUIROGA </t>
  </si>
  <si>
    <t xml:space="preserve">MANCILLA </t>
  </si>
  <si>
    <t xml:space="preserve">BEATRIZ </t>
  </si>
  <si>
    <t xml:space="preserve">QUINTERO </t>
  </si>
  <si>
    <t xml:space="preserve">GERMAN </t>
  </si>
  <si>
    <t xml:space="preserve">REY </t>
  </si>
  <si>
    <t xml:space="preserve">GONZALEZ </t>
  </si>
  <si>
    <t xml:space="preserve">MARLON </t>
  </si>
  <si>
    <t xml:space="preserve">YESID </t>
  </si>
  <si>
    <t xml:space="preserve">REYES </t>
  </si>
  <si>
    <t xml:space="preserve">RODRIGUEZ </t>
  </si>
  <si>
    <t xml:space="preserve">ROBLES </t>
  </si>
  <si>
    <t xml:space="preserve">VICTOR </t>
  </si>
  <si>
    <t xml:space="preserve">SANCHEZ </t>
  </si>
  <si>
    <t xml:space="preserve">ESCORCIA </t>
  </si>
  <si>
    <t xml:space="preserve">GRACE </t>
  </si>
  <si>
    <t>KELLYS</t>
  </si>
  <si>
    <t xml:space="preserve">SANTAMARIA </t>
  </si>
  <si>
    <t xml:space="preserve">FLOR </t>
  </si>
  <si>
    <t xml:space="preserve">OSORIO </t>
  </si>
  <si>
    <t xml:space="preserve">SARMIENTO </t>
  </si>
  <si>
    <t xml:space="preserve">SUAREZ </t>
  </si>
  <si>
    <t xml:space="preserve">DIANA  </t>
  </si>
  <si>
    <t xml:space="preserve">SIERRA </t>
  </si>
  <si>
    <t xml:space="preserve">CASTRILLO </t>
  </si>
  <si>
    <t xml:space="preserve">JHINEZHK </t>
  </si>
  <si>
    <t xml:space="preserve">SILVA </t>
  </si>
  <si>
    <t xml:space="preserve">BUENO </t>
  </si>
  <si>
    <t xml:space="preserve">SISA </t>
  </si>
  <si>
    <t xml:space="preserve">PEDRAZA </t>
  </si>
  <si>
    <t xml:space="preserve">KAROL </t>
  </si>
  <si>
    <t xml:space="preserve">SABOGAL </t>
  </si>
  <si>
    <t xml:space="preserve">JULIETT </t>
  </si>
  <si>
    <t xml:space="preserve">VERA </t>
  </si>
  <si>
    <t xml:space="preserve">LISETH </t>
  </si>
  <si>
    <t xml:space="preserve">VARGAS </t>
  </si>
  <si>
    <t xml:space="preserve">RAMIREZ </t>
  </si>
  <si>
    <t xml:space="preserve">VEGA </t>
  </si>
  <si>
    <t xml:space="preserve">BLANCO </t>
  </si>
  <si>
    <t xml:space="preserve">CLAUDIA </t>
  </si>
  <si>
    <t xml:space="preserve">SILVIA </t>
  </si>
  <si>
    <t xml:space="preserve">VELANDIA </t>
  </si>
  <si>
    <t xml:space="preserve">GOYENECHE </t>
  </si>
  <si>
    <t xml:space="preserve">ANGELA </t>
  </si>
  <si>
    <t xml:space="preserve">OREJUELA </t>
  </si>
  <si>
    <t xml:space="preserve">LIZCANO </t>
  </si>
  <si>
    <t>Calidad de los registros clinicos</t>
  </si>
  <si>
    <t>Trastorno de habilidades escolares</t>
  </si>
  <si>
    <t>Frecuencia de patologia en el servicio</t>
  </si>
  <si>
    <t>Manejo intercisciplinario, para que todos los profesionales conozcan este tipo de disgnosticos</t>
  </si>
  <si>
    <t>Fecha Programada de Capacitación
(dd-mm-aaaa)</t>
  </si>
  <si>
    <t>Fecha Ejecutada de Capacitación
(dd-mm-aaaa)</t>
  </si>
  <si>
    <t>Comunicación interna y externa, PQR</t>
  </si>
  <si>
    <t>Brindar orientación sobre la comprensión de los peligros, el control y la prevención de la exposición a sustancias químicas</t>
  </si>
  <si>
    <t>Accidentes e Incidentes de trabajo, Enfermedades laborales/ Uso correcto de Epps</t>
  </si>
  <si>
    <t>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</si>
</sst>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_);[Red]\(&quot;$&quot;\ #,##0\)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/mm/yyyy;@"/>
    <numFmt numFmtId="169" formatCode="_-[$€-2]* #,##0.00_-;\-[$€-2]* #,##0.00_-;_-[$€-2]* \-??_-"/>
    <numFmt numFmtId="170" formatCode="_ * #,##0_ ;_ * \-#,##0_ ;_ * &quot;-&quot;??_ ;_ @_ "/>
    <numFmt numFmtId="171" formatCode="_(&quot;$&quot;\ * #,##0_);_(&quot;$&quot;\ * \(#,##0\);_(&quot;$&quot;\ 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b/>
      <sz val="18"/>
      <name val="Arial Narrow"/>
      <family val="2"/>
    </font>
    <font>
      <sz val="9"/>
      <color indexed="8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22"/>
      <name val="Arial Narrow"/>
      <family val="2"/>
    </font>
    <font>
      <b/>
      <sz val="2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F1C232"/>
        <bgColor rgb="FFF1C232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2" fillId="0" borderId="0" applyFill="0" applyBorder="0" applyAlignment="0" applyProtection="0"/>
    <xf numFmtId="0" fontId="11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2" fillId="0" borderId="0"/>
  </cellStyleXfs>
  <cellXfs count="481">
    <xf numFmtId="0" fontId="0" fillId="0" borderId="0" xfId="0"/>
    <xf numFmtId="0" fontId="9" fillId="0" borderId="8" xfId="0" applyFont="1" applyFill="1" applyBorder="1" applyAlignment="1" applyProtection="1">
      <alignment horizontal="justify"/>
      <protection locked="0"/>
    </xf>
    <xf numFmtId="0" fontId="9" fillId="0" borderId="8" xfId="0" applyFont="1" applyFill="1" applyBorder="1" applyAlignment="1" applyProtection="1">
      <alignment horizontal="center" wrapText="1"/>
      <protection locked="0"/>
    </xf>
    <xf numFmtId="168" fontId="9" fillId="0" borderId="10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wrapText="1"/>
      <protection locked="0"/>
    </xf>
    <xf numFmtId="18" fontId="9" fillId="4" borderId="11" xfId="0" applyNumberFormat="1" applyFont="1" applyFill="1" applyBorder="1" applyAlignment="1" applyProtection="1">
      <alignment horizontal="center" wrapText="1"/>
      <protection locked="0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4" fillId="9" borderId="7" xfId="0" applyFont="1" applyFill="1" applyBorder="1" applyAlignment="1">
      <alignment horizontal="left" vertical="center" wrapText="1"/>
    </xf>
    <xf numFmtId="0" fontId="2" fillId="0" borderId="1" xfId="0" applyFont="1" applyBorder="1"/>
    <xf numFmtId="0" fontId="6" fillId="10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6" fillId="11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6" fillId="5" borderId="6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justify" wrapText="1"/>
      <protection locked="0"/>
    </xf>
    <xf numFmtId="0" fontId="9" fillId="4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/>
    <xf numFmtId="0" fontId="18" fillId="0" borderId="9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/>
    <xf numFmtId="0" fontId="8" fillId="0" borderId="6" xfId="0" applyFont="1" applyBorder="1" applyAlignment="1" applyProtection="1"/>
    <xf numFmtId="0" fontId="13" fillId="0" borderId="8" xfId="0" applyFont="1" applyFill="1" applyBorder="1" applyAlignment="1" applyProtection="1">
      <alignment horizontal="justify"/>
      <protection locked="0"/>
    </xf>
    <xf numFmtId="0" fontId="13" fillId="0" borderId="6" xfId="0" applyFont="1" applyFill="1" applyBorder="1" applyAlignment="1" applyProtection="1"/>
    <xf numFmtId="0" fontId="13" fillId="0" borderId="6" xfId="0" applyFont="1" applyBorder="1" applyAlignment="1" applyProtection="1">
      <alignment horizontal="justify"/>
      <protection locked="0"/>
    </xf>
    <xf numFmtId="9" fontId="27" fillId="0" borderId="6" xfId="8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justify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9" fontId="8" fillId="0" borderId="6" xfId="8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/>
    </xf>
    <xf numFmtId="1" fontId="31" fillId="0" borderId="6" xfId="12" applyNumberFormat="1" applyFont="1" applyFill="1" applyBorder="1" applyAlignment="1">
      <alignment horizontal="left" vertical="center"/>
    </xf>
    <xf numFmtId="170" fontId="31" fillId="0" borderId="6" xfId="0" applyNumberFormat="1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171" fontId="31" fillId="0" borderId="6" xfId="10" applyNumberFormat="1" applyFont="1" applyFill="1" applyBorder="1" applyAlignment="1">
      <alignment horizontal="left" vertical="center"/>
    </xf>
    <xf numFmtId="3" fontId="28" fillId="0" borderId="6" xfId="13" applyNumberFormat="1" applyFont="1" applyBorder="1" applyAlignment="1">
      <alignment horizontal="left" vertical="center"/>
    </xf>
    <xf numFmtId="170" fontId="31" fillId="0" borderId="6" xfId="11" applyNumberFormat="1" applyFont="1" applyFill="1" applyBorder="1" applyAlignment="1">
      <alignment vertical="center"/>
    </xf>
    <xf numFmtId="170" fontId="28" fillId="0" borderId="6" xfId="11" applyNumberFormat="1" applyFont="1" applyFill="1" applyBorder="1" applyAlignment="1">
      <alignment horizontal="left" vertical="center" wrapText="1"/>
    </xf>
    <xf numFmtId="3" fontId="0" fillId="15" borderId="18" xfId="0" applyNumberFormat="1" applyFill="1" applyBorder="1" applyAlignment="1">
      <alignment horizontal="left"/>
    </xf>
    <xf numFmtId="0" fontId="33" fillId="13" borderId="18" xfId="0" applyFont="1" applyFill="1" applyBorder="1" applyAlignment="1">
      <alignment horizontal="center" wrapText="1"/>
    </xf>
    <xf numFmtId="0" fontId="34" fillId="14" borderId="18" xfId="0" applyFont="1" applyFill="1" applyBorder="1" applyAlignment="1">
      <alignment horizontal="center" wrapText="1"/>
    </xf>
    <xf numFmtId="0" fontId="30" fillId="19" borderId="20" xfId="0" applyFont="1" applyFill="1" applyBorder="1" applyAlignment="1">
      <alignment horizontal="center"/>
    </xf>
    <xf numFmtId="0" fontId="30" fillId="20" borderId="20" xfId="0" applyFont="1" applyFill="1" applyBorder="1" applyAlignment="1">
      <alignment horizontal="center"/>
    </xf>
    <xf numFmtId="0" fontId="30" fillId="19" borderId="20" xfId="0" applyFont="1" applyFill="1" applyBorder="1" applyAlignment="1">
      <alignment horizontal="center" wrapText="1"/>
    </xf>
    <xf numFmtId="0" fontId="30" fillId="19" borderId="20" xfId="0" applyFont="1" applyFill="1" applyBorder="1" applyAlignment="1">
      <alignment horizontal="center" vertical="center" wrapText="1"/>
    </xf>
    <xf numFmtId="0" fontId="30" fillId="14" borderId="20" xfId="0" applyFont="1" applyFill="1" applyBorder="1" applyAlignment="1">
      <alignment horizontal="center" vertical="center" wrapText="1"/>
    </xf>
    <xf numFmtId="3" fontId="35" fillId="15" borderId="18" xfId="0" applyNumberFormat="1" applyFont="1" applyFill="1" applyBorder="1" applyAlignment="1">
      <alignment horizontal="left"/>
    </xf>
    <xf numFmtId="0" fontId="35" fillId="15" borderId="18" xfId="0" applyFont="1" applyFill="1" applyBorder="1" applyAlignment="1">
      <alignment horizontal="left"/>
    </xf>
    <xf numFmtId="0" fontId="35" fillId="14" borderId="18" xfId="0" applyFont="1" applyFill="1" applyBorder="1" applyAlignment="1">
      <alignment horizontal="center" wrapText="1"/>
    </xf>
    <xf numFmtId="3" fontId="1" fillId="15" borderId="18" xfId="0" applyNumberFormat="1" applyFont="1" applyFill="1" applyBorder="1" applyAlignment="1">
      <alignment horizontal="left"/>
    </xf>
    <xf numFmtId="0" fontId="1" fillId="15" borderId="18" xfId="0" applyFont="1" applyFill="1" applyBorder="1" applyAlignment="1">
      <alignment horizontal="left"/>
    </xf>
    <xf numFmtId="0" fontId="1" fillId="15" borderId="18" xfId="0" applyFont="1" applyFill="1" applyBorder="1" applyAlignment="1">
      <alignment horizontal="center" wrapText="1"/>
    </xf>
    <xf numFmtId="0" fontId="1" fillId="15" borderId="18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35" fillId="15" borderId="18" xfId="0" applyFont="1" applyFill="1" applyBorder="1" applyAlignment="1">
      <alignment horizontal="left" wrapText="1"/>
    </xf>
    <xf numFmtId="0" fontId="35" fillId="14" borderId="18" xfId="0" applyFont="1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3" fontId="1" fillId="16" borderId="18" xfId="0" applyNumberFormat="1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" fillId="15" borderId="18" xfId="0" applyFont="1" applyFill="1" applyBorder="1"/>
    <xf numFmtId="3" fontId="1" fillId="15" borderId="19" xfId="0" applyNumberFormat="1" applyFont="1" applyFill="1" applyBorder="1" applyAlignment="1">
      <alignment horizontal="left"/>
    </xf>
    <xf numFmtId="0" fontId="1" fillId="18" borderId="19" xfId="0" applyFont="1" applyFill="1" applyBorder="1" applyAlignment="1">
      <alignment horizontal="left"/>
    </xf>
    <xf numFmtId="0" fontId="1" fillId="0" borderId="19" xfId="0" applyFont="1" applyBorder="1" applyAlignment="1">
      <alignment horizontal="center" wrapText="1"/>
    </xf>
    <xf numFmtId="0" fontId="1" fillId="15" borderId="19" xfId="0" applyFont="1" applyFill="1" applyBorder="1" applyAlignment="1">
      <alignment horizontal="center" vertical="top" wrapText="1"/>
    </xf>
    <xf numFmtId="0" fontId="1" fillId="14" borderId="19" xfId="0" applyFont="1" applyFill="1" applyBorder="1" applyAlignment="1">
      <alignment horizontal="center" vertical="top" wrapText="1"/>
    </xf>
    <xf numFmtId="0" fontId="1" fillId="15" borderId="18" xfId="0" applyFont="1" applyFill="1" applyBorder="1" applyAlignment="1">
      <alignment horizontal="center" vertical="top"/>
    </xf>
    <xf numFmtId="0" fontId="1" fillId="14" borderId="18" xfId="0" applyFont="1" applyFill="1" applyBorder="1" applyAlignment="1">
      <alignment horizontal="center" vertical="top"/>
    </xf>
    <xf numFmtId="3" fontId="35" fillId="15" borderId="18" xfId="0" applyNumberFormat="1" applyFont="1" applyFill="1" applyBorder="1" applyAlignment="1">
      <alignment horizontal="left" wrapText="1"/>
    </xf>
    <xf numFmtId="0" fontId="1" fillId="0" borderId="18" xfId="0" applyFont="1" applyBorder="1" applyAlignment="1">
      <alignment horizontal="center" wrapText="1"/>
    </xf>
    <xf numFmtId="0" fontId="1" fillId="18" borderId="18" xfId="0" applyFont="1" applyFill="1" applyBorder="1" applyAlignment="1">
      <alignment horizontal="center" vertical="top"/>
    </xf>
    <xf numFmtId="0" fontId="1" fillId="18" borderId="18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 wrapText="1"/>
    </xf>
    <xf numFmtId="0" fontId="1" fillId="15" borderId="18" xfId="0" applyFont="1" applyFill="1" applyBorder="1" applyAlignment="1">
      <alignment horizontal="center" vertical="top" wrapText="1"/>
    </xf>
    <xf numFmtId="0" fontId="1" fillId="14" borderId="18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36" fillId="15" borderId="18" xfId="0" applyFont="1" applyFill="1" applyBorder="1" applyAlignment="1">
      <alignment horizontal="left"/>
    </xf>
    <xf numFmtId="3" fontId="1" fillId="18" borderId="18" xfId="0" applyNumberFormat="1" applyFont="1" applyFill="1" applyBorder="1" applyAlignment="1">
      <alignment horizontal="left" wrapText="1"/>
    </xf>
    <xf numFmtId="0" fontId="1" fillId="18" borderId="18" xfId="0" applyFont="1" applyFill="1" applyBorder="1" applyAlignment="1">
      <alignment horizontal="center" wrapText="1"/>
    </xf>
    <xf numFmtId="0" fontId="37" fillId="15" borderId="18" xfId="0" applyFont="1" applyFill="1" applyBorder="1" applyAlignment="1">
      <alignment horizontal="left" wrapText="1"/>
    </xf>
    <xf numFmtId="3" fontId="1" fillId="0" borderId="18" xfId="0" applyNumberFormat="1" applyFont="1" applyBorder="1" applyAlignment="1">
      <alignment horizontal="left"/>
    </xf>
    <xf numFmtId="0" fontId="35" fillId="14" borderId="18" xfId="0" applyFont="1" applyFill="1" applyBorder="1" applyAlignment="1">
      <alignment horizontal="left" wrapText="1"/>
    </xf>
    <xf numFmtId="0" fontId="37" fillId="14" borderId="18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3" fontId="35" fillId="17" borderId="18" xfId="0" applyNumberFormat="1" applyFont="1" applyFill="1" applyBorder="1" applyAlignment="1">
      <alignment horizontal="left" wrapText="1"/>
    </xf>
    <xf numFmtId="0" fontId="35" fillId="17" borderId="18" xfId="0" applyFont="1" applyFill="1" applyBorder="1" applyAlignment="1">
      <alignment horizontal="left"/>
    </xf>
    <xf numFmtId="0" fontId="35" fillId="17" borderId="18" xfId="0" applyFont="1" applyFill="1" applyBorder="1" applyAlignment="1">
      <alignment horizontal="left" wrapText="1"/>
    </xf>
    <xf numFmtId="0" fontId="37" fillId="17" borderId="18" xfId="0" applyFont="1" applyFill="1" applyBorder="1" applyAlignment="1">
      <alignment horizontal="center" wrapText="1"/>
    </xf>
    <xf numFmtId="0" fontId="37" fillId="14" borderId="18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left" wrapText="1"/>
    </xf>
    <xf numFmtId="0" fontId="0" fillId="15" borderId="18" xfId="0" applyFill="1" applyBorder="1" applyAlignment="1">
      <alignment horizontal="center" vertical="top"/>
    </xf>
    <xf numFmtId="0" fontId="0" fillId="14" borderId="18" xfId="0" applyFill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3" fontId="1" fillId="18" borderId="18" xfId="0" applyNumberFormat="1" applyFont="1" applyFill="1" applyBorder="1" applyAlignment="1">
      <alignment horizontal="left"/>
    </xf>
    <xf numFmtId="3" fontId="38" fillId="15" borderId="18" xfId="0" applyNumberFormat="1" applyFont="1" applyFill="1" applyBorder="1" applyAlignment="1">
      <alignment horizontal="left" wrapText="1"/>
    </xf>
    <xf numFmtId="0" fontId="38" fillId="15" borderId="18" xfId="0" applyFont="1" applyFill="1" applyBorder="1" applyAlignment="1">
      <alignment horizontal="left"/>
    </xf>
    <xf numFmtId="0" fontId="39" fillId="0" borderId="6" xfId="0" applyFont="1" applyBorder="1" applyAlignment="1">
      <alignment horizontal="center" vertical="center"/>
    </xf>
    <xf numFmtId="1" fontId="39" fillId="0" borderId="6" xfId="12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49" fontId="39" fillId="0" borderId="6" xfId="0" applyNumberFormat="1" applyFont="1" applyBorder="1" applyAlignment="1">
      <alignment horizontal="center" vertical="center" wrapText="1"/>
    </xf>
    <xf numFmtId="9" fontId="8" fillId="21" borderId="6" xfId="8" applyFont="1" applyFill="1" applyBorder="1" applyAlignment="1" applyProtection="1">
      <alignment horizontal="center" vertical="center"/>
    </xf>
    <xf numFmtId="9" fontId="3" fillId="21" borderId="6" xfId="0" applyNumberFormat="1" applyFont="1" applyFill="1" applyBorder="1" applyAlignment="1" applyProtection="1">
      <alignment horizontal="center" vertical="center"/>
    </xf>
    <xf numFmtId="170" fontId="40" fillId="0" borderId="6" xfId="0" applyNumberFormat="1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/>
    </xf>
    <xf numFmtId="2" fontId="39" fillId="0" borderId="6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vertical="center" wrapText="1"/>
    </xf>
    <xf numFmtId="49" fontId="39" fillId="0" borderId="6" xfId="0" applyNumberFormat="1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171" fontId="39" fillId="0" borderId="6" xfId="10" applyNumberFormat="1" applyFont="1" applyFill="1" applyBorder="1" applyAlignment="1">
      <alignment vertical="center" wrapText="1"/>
    </xf>
    <xf numFmtId="0" fontId="39" fillId="0" borderId="6" xfId="0" applyFont="1" applyBorder="1" applyAlignment="1">
      <alignment vertical="center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/>
    </xf>
    <xf numFmtId="171" fontId="40" fillId="0" borderId="6" xfId="10" applyNumberFormat="1" applyFont="1" applyFill="1" applyBorder="1" applyAlignment="1">
      <alignment horizontal="left" vertical="center"/>
    </xf>
    <xf numFmtId="14" fontId="40" fillId="0" borderId="6" xfId="0" applyNumberFormat="1" applyFont="1" applyBorder="1" applyAlignment="1">
      <alignment horizontal="left" vertical="center" wrapText="1"/>
    </xf>
    <xf numFmtId="1" fontId="31" fillId="0" borderId="6" xfId="0" applyNumberFormat="1" applyFont="1" applyBorder="1" applyAlignment="1">
      <alignment horizontal="left" vertical="center"/>
    </xf>
    <xf numFmtId="1" fontId="31" fillId="0" borderId="6" xfId="10" applyNumberFormat="1" applyFont="1" applyFill="1" applyBorder="1" applyAlignment="1">
      <alignment horizontal="left" vertical="center"/>
    </xf>
    <xf numFmtId="14" fontId="31" fillId="0" borderId="6" xfId="0" applyNumberFormat="1" applyFont="1" applyBorder="1" applyAlignment="1">
      <alignment horizontal="left" vertical="center" wrapText="1"/>
    </xf>
    <xf numFmtId="3" fontId="31" fillId="0" borderId="6" xfId="13" applyNumberFormat="1" applyFont="1" applyBorder="1" applyAlignment="1">
      <alignment horizontal="left" vertical="center"/>
    </xf>
    <xf numFmtId="14" fontId="31" fillId="0" borderId="6" xfId="0" applyNumberFormat="1" applyFont="1" applyBorder="1" applyAlignment="1">
      <alignment horizontal="left" vertical="center"/>
    </xf>
    <xf numFmtId="3" fontId="31" fillId="0" borderId="6" xfId="13" applyNumberFormat="1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/>
    </xf>
    <xf numFmtId="170" fontId="31" fillId="0" borderId="6" xfId="11" applyNumberFormat="1" applyFont="1" applyFill="1" applyBorder="1" applyAlignment="1">
      <alignment horizontal="left" vertical="center"/>
    </xf>
    <xf numFmtId="170" fontId="31" fillId="0" borderId="6" xfId="11" applyNumberFormat="1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171" fontId="39" fillId="0" borderId="6" xfId="10" applyNumberFormat="1" applyFont="1" applyFill="1" applyBorder="1" applyAlignment="1">
      <alignment horizontal="left" vertical="center" wrapText="1"/>
    </xf>
    <xf numFmtId="170" fontId="39" fillId="0" borderId="6" xfId="11" applyNumberFormat="1" applyFont="1" applyFill="1" applyBorder="1" applyAlignment="1">
      <alignment horizontal="left" vertical="center"/>
    </xf>
    <xf numFmtId="170" fontId="39" fillId="0" borderId="6" xfId="11" applyNumberFormat="1" applyFont="1" applyFill="1" applyBorder="1" applyAlignment="1">
      <alignment vertical="center"/>
    </xf>
    <xf numFmtId="171" fontId="39" fillId="0" borderId="6" xfId="10" applyNumberFormat="1" applyFont="1" applyFill="1" applyBorder="1" applyAlignment="1">
      <alignment horizontal="center" vertical="center" wrapText="1"/>
    </xf>
    <xf numFmtId="1" fontId="31" fillId="23" borderId="6" xfId="0" applyNumberFormat="1" applyFont="1" applyFill="1" applyBorder="1" applyAlignment="1">
      <alignment horizontal="left" vertical="center"/>
    </xf>
    <xf numFmtId="170" fontId="31" fillId="23" borderId="6" xfId="0" applyNumberFormat="1" applyFont="1" applyFill="1" applyBorder="1" applyAlignment="1">
      <alignment vertical="center"/>
    </xf>
    <xf numFmtId="0" fontId="31" fillId="23" borderId="6" xfId="0" applyFont="1" applyFill="1" applyBorder="1" applyAlignment="1">
      <alignment vertical="center"/>
    </xf>
    <xf numFmtId="0" fontId="31" fillId="23" borderId="6" xfId="0" applyFont="1" applyFill="1" applyBorder="1" applyAlignment="1">
      <alignment horizontal="left" vertical="center" wrapText="1"/>
    </xf>
    <xf numFmtId="0" fontId="31" fillId="23" borderId="6" xfId="0" applyFont="1" applyFill="1" applyBorder="1" applyAlignment="1">
      <alignment horizontal="left" vertical="center"/>
    </xf>
    <xf numFmtId="171" fontId="31" fillId="23" borderId="6" xfId="10" applyNumberFormat="1" applyFont="1" applyFill="1" applyBorder="1" applyAlignment="1">
      <alignment horizontal="left" vertical="center"/>
    </xf>
    <xf numFmtId="14" fontId="31" fillId="23" borderId="6" xfId="0" applyNumberFormat="1" applyFont="1" applyFill="1" applyBorder="1" applyAlignment="1">
      <alignment horizontal="left" vertical="center" wrapText="1"/>
    </xf>
    <xf numFmtId="3" fontId="40" fillId="0" borderId="6" xfId="13" applyNumberFormat="1" applyFont="1" applyBorder="1" applyAlignment="1">
      <alignment horizontal="left" vertical="center" wrapText="1"/>
    </xf>
    <xf numFmtId="170" fontId="43" fillId="0" borderId="6" xfId="0" applyNumberFormat="1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3" fontId="43" fillId="0" borderId="6" xfId="13" applyNumberFormat="1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/>
    </xf>
    <xf numFmtId="171" fontId="43" fillId="0" borderId="6" xfId="10" applyNumberFormat="1" applyFont="1" applyFill="1" applyBorder="1" applyAlignment="1">
      <alignment horizontal="left" vertical="center"/>
    </xf>
    <xf numFmtId="14" fontId="43" fillId="0" borderId="6" xfId="0" applyNumberFormat="1" applyFont="1" applyBorder="1" applyAlignment="1">
      <alignment horizontal="left" vertical="center" wrapText="1"/>
    </xf>
    <xf numFmtId="0" fontId="39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171" fontId="39" fillId="0" borderId="6" xfId="10" applyNumberFormat="1" applyFont="1" applyFill="1" applyBorder="1" applyAlignment="1">
      <alignment horizontal="center" vertical="center" wrapText="1"/>
    </xf>
    <xf numFmtId="170" fontId="31" fillId="12" borderId="6" xfId="0" applyNumberFormat="1" applyFont="1" applyFill="1" applyBorder="1" applyAlignment="1">
      <alignment vertical="center"/>
    </xf>
    <xf numFmtId="170" fontId="31" fillId="24" borderId="6" xfId="0" applyNumberFormat="1" applyFont="1" applyFill="1" applyBorder="1" applyAlignment="1">
      <alignment vertical="center"/>
    </xf>
    <xf numFmtId="1" fontId="39" fillId="0" borderId="6" xfId="12" applyNumberFormat="1" applyFont="1" applyFill="1" applyBorder="1" applyAlignment="1">
      <alignment horizontal="left" vertical="center" wrapText="1"/>
    </xf>
    <xf numFmtId="1" fontId="39" fillId="0" borderId="6" xfId="12" applyNumberFormat="1" applyFont="1" applyFill="1" applyBorder="1" applyAlignment="1">
      <alignment horizontal="left" vertical="center"/>
    </xf>
    <xf numFmtId="170" fontId="31" fillId="8" borderId="6" xfId="0" applyNumberFormat="1" applyFont="1" applyFill="1" applyBorder="1" applyAlignment="1">
      <alignment vertical="center"/>
    </xf>
    <xf numFmtId="0" fontId="31" fillId="8" borderId="6" xfId="0" applyFont="1" applyFill="1" applyBorder="1" applyAlignment="1">
      <alignment vertical="center"/>
    </xf>
    <xf numFmtId="1" fontId="31" fillId="2" borderId="6" xfId="0" applyNumberFormat="1" applyFont="1" applyFill="1" applyBorder="1" applyAlignment="1">
      <alignment horizontal="left" vertical="center"/>
    </xf>
    <xf numFmtId="170" fontId="31" fillId="2" borderId="6" xfId="0" applyNumberFormat="1" applyFont="1" applyFill="1" applyBorder="1" applyAlignment="1">
      <alignment vertical="center"/>
    </xf>
    <xf numFmtId="0" fontId="31" fillId="2" borderId="6" xfId="0" applyFont="1" applyFill="1" applyBorder="1" applyAlignment="1">
      <alignment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/>
    </xf>
    <xf numFmtId="171" fontId="31" fillId="2" borderId="6" xfId="10" applyNumberFormat="1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wrapText="1"/>
    </xf>
    <xf numFmtId="0" fontId="31" fillId="0" borderId="6" xfId="0" applyFont="1" applyBorder="1" applyAlignment="1">
      <alignment horizontal="left"/>
    </xf>
    <xf numFmtId="1" fontId="28" fillId="0" borderId="6" xfId="12" applyNumberFormat="1" applyFont="1" applyFill="1" applyBorder="1" applyAlignment="1">
      <alignment horizontal="left"/>
    </xf>
    <xf numFmtId="171" fontId="31" fillId="0" borderId="6" xfId="10" applyNumberFormat="1" applyFont="1" applyFill="1" applyBorder="1" applyAlignment="1">
      <alignment horizontal="left"/>
    </xf>
    <xf numFmtId="0" fontId="39" fillId="0" borderId="6" xfId="0" applyFont="1" applyBorder="1" applyAlignment="1">
      <alignment horizontal="left" wrapText="1"/>
    </xf>
    <xf numFmtId="0" fontId="39" fillId="0" borderId="6" xfId="0" applyFont="1" applyBorder="1" applyAlignment="1">
      <alignment horizontal="left"/>
    </xf>
    <xf numFmtId="1" fontId="42" fillId="0" borderId="6" xfId="12" applyNumberFormat="1" applyFont="1" applyFill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left"/>
    </xf>
    <xf numFmtId="1" fontId="31" fillId="2" borderId="6" xfId="12" applyNumberFormat="1" applyFont="1" applyFill="1" applyBorder="1" applyAlignment="1">
      <alignment horizontal="left"/>
    </xf>
    <xf numFmtId="170" fontId="31" fillId="2" borderId="6" xfId="0" applyNumberFormat="1" applyFont="1" applyFill="1" applyBorder="1" applyAlignment="1">
      <alignment horizontal="left"/>
    </xf>
    <xf numFmtId="0" fontId="31" fillId="2" borderId="6" xfId="0" applyFont="1" applyFill="1" applyBorder="1" applyAlignment="1">
      <alignment horizontal="left"/>
    </xf>
    <xf numFmtId="170" fontId="31" fillId="0" borderId="6" xfId="0" applyNumberFormat="1" applyFont="1" applyBorder="1" applyAlignment="1">
      <alignment horizontal="left"/>
    </xf>
    <xf numFmtId="1" fontId="31" fillId="0" borderId="6" xfId="12" applyNumberFormat="1" applyFont="1" applyFill="1" applyBorder="1" applyAlignment="1">
      <alignment horizontal="left"/>
    </xf>
    <xf numFmtId="1" fontId="40" fillId="0" borderId="6" xfId="12" applyNumberFormat="1" applyFont="1" applyFill="1" applyBorder="1" applyAlignment="1">
      <alignment horizontal="left"/>
    </xf>
    <xf numFmtId="170" fontId="40" fillId="0" borderId="6" xfId="0" applyNumberFormat="1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40" fillId="0" borderId="6" xfId="0" applyFont="1" applyBorder="1" applyAlignment="1">
      <alignment horizontal="left" wrapText="1"/>
    </xf>
    <xf numFmtId="171" fontId="40" fillId="0" borderId="6" xfId="10" applyNumberFormat="1" applyFont="1" applyFill="1" applyBorder="1" applyAlignment="1">
      <alignment horizontal="left"/>
    </xf>
    <xf numFmtId="1" fontId="41" fillId="0" borderId="6" xfId="12" applyNumberFormat="1" applyFont="1" applyFill="1" applyBorder="1" applyAlignment="1">
      <alignment horizontal="left"/>
    </xf>
    <xf numFmtId="164" fontId="31" fillId="0" borderId="6" xfId="0" applyNumberFormat="1" applyFont="1" applyBorder="1" applyAlignment="1">
      <alignment horizontal="left"/>
    </xf>
    <xf numFmtId="170" fontId="31" fillId="0" borderId="6" xfId="11" applyNumberFormat="1" applyFont="1" applyFill="1" applyBorder="1" applyAlignment="1">
      <alignment horizontal="left"/>
    </xf>
    <xf numFmtId="170" fontId="31" fillId="0" borderId="6" xfId="11" applyNumberFormat="1" applyFont="1" applyFill="1" applyBorder="1" applyAlignment="1">
      <alignment horizontal="left" wrapText="1"/>
    </xf>
    <xf numFmtId="1" fontId="42" fillId="0" borderId="6" xfId="12" applyNumberFormat="1" applyFont="1" applyFill="1" applyBorder="1" applyAlignment="1">
      <alignment horizontal="left" wrapText="1"/>
    </xf>
    <xf numFmtId="171" fontId="39" fillId="0" borderId="6" xfId="10" applyNumberFormat="1" applyFont="1" applyFill="1" applyBorder="1" applyAlignment="1">
      <alignment horizontal="left" wrapText="1"/>
    </xf>
    <xf numFmtId="170" fontId="39" fillId="0" borderId="6" xfId="11" applyNumberFormat="1" applyFont="1" applyFill="1" applyBorder="1" applyAlignment="1">
      <alignment horizontal="left"/>
    </xf>
    <xf numFmtId="1" fontId="42" fillId="0" borderId="6" xfId="12" applyNumberFormat="1" applyFont="1" applyFill="1" applyBorder="1" applyAlignment="1">
      <alignment horizontal="left"/>
    </xf>
    <xf numFmtId="0" fontId="31" fillId="8" borderId="6" xfId="0" applyFont="1" applyFill="1" applyBorder="1" applyAlignment="1">
      <alignment horizontal="left"/>
    </xf>
    <xf numFmtId="1" fontId="28" fillId="8" borderId="6" xfId="12" applyNumberFormat="1" applyFont="1" applyFill="1" applyBorder="1" applyAlignment="1">
      <alignment horizontal="left"/>
    </xf>
    <xf numFmtId="0" fontId="31" fillId="8" borderId="6" xfId="0" applyFont="1" applyFill="1" applyBorder="1" applyAlignment="1">
      <alignment horizontal="left" wrapText="1"/>
    </xf>
    <xf numFmtId="171" fontId="31" fillId="8" borderId="6" xfId="10" applyNumberFormat="1" applyFont="1" applyFill="1" applyBorder="1" applyAlignment="1">
      <alignment horizontal="left"/>
    </xf>
    <xf numFmtId="0" fontId="39" fillId="8" borderId="6" xfId="0" applyFont="1" applyFill="1" applyBorder="1" applyAlignment="1">
      <alignment horizontal="left" wrapText="1"/>
    </xf>
    <xf numFmtId="2" fontId="39" fillId="8" borderId="6" xfId="0" applyNumberFormat="1" applyFont="1" applyFill="1" applyBorder="1" applyAlignment="1">
      <alignment horizontal="center" vertical="center" wrapText="1"/>
    </xf>
    <xf numFmtId="1" fontId="42" fillId="8" borderId="6" xfId="12" applyNumberFormat="1" applyFont="1" applyFill="1" applyBorder="1" applyAlignment="1">
      <alignment horizontal="center" vertical="center" wrapText="1"/>
    </xf>
    <xf numFmtId="49" fontId="39" fillId="8" borderId="6" xfId="0" applyNumberFormat="1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171" fontId="39" fillId="8" borderId="6" xfId="10" applyNumberFormat="1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/>
    </xf>
    <xf numFmtId="1" fontId="31" fillId="8" borderId="6" xfId="0" applyNumberFormat="1" applyFont="1" applyFill="1" applyBorder="1" applyAlignment="1">
      <alignment horizontal="left"/>
    </xf>
    <xf numFmtId="1" fontId="31" fillId="8" borderId="6" xfId="12" applyNumberFormat="1" applyFont="1" applyFill="1" applyBorder="1" applyAlignment="1">
      <alignment horizontal="left"/>
    </xf>
    <xf numFmtId="170" fontId="31" fillId="8" borderId="6" xfId="0" applyNumberFormat="1" applyFont="1" applyFill="1" applyBorder="1" applyAlignment="1">
      <alignment horizontal="left"/>
    </xf>
    <xf numFmtId="3" fontId="31" fillId="8" borderId="6" xfId="13" applyNumberFormat="1" applyFont="1" applyFill="1" applyBorder="1" applyAlignment="1">
      <alignment horizontal="left"/>
    </xf>
    <xf numFmtId="14" fontId="31" fillId="8" borderId="6" xfId="0" applyNumberFormat="1" applyFont="1" applyFill="1" applyBorder="1" applyAlignment="1">
      <alignment horizontal="left"/>
    </xf>
    <xf numFmtId="1" fontId="40" fillId="8" borderId="6" xfId="12" applyNumberFormat="1" applyFont="1" applyFill="1" applyBorder="1" applyAlignment="1">
      <alignment horizontal="left"/>
    </xf>
    <xf numFmtId="0" fontId="40" fillId="8" borderId="6" xfId="0" applyFont="1" applyFill="1" applyBorder="1" applyAlignment="1">
      <alignment horizontal="left"/>
    </xf>
    <xf numFmtId="171" fontId="40" fillId="8" borderId="6" xfId="10" applyNumberFormat="1" applyFont="1" applyFill="1" applyBorder="1" applyAlignment="1">
      <alignment horizontal="left"/>
    </xf>
    <xf numFmtId="1" fontId="31" fillId="2" borderId="6" xfId="0" applyNumberFormat="1" applyFont="1" applyFill="1" applyBorder="1" applyAlignment="1">
      <alignment horizontal="left"/>
    </xf>
    <xf numFmtId="0" fontId="31" fillId="2" borderId="6" xfId="0" applyFont="1" applyFill="1" applyBorder="1" applyAlignment="1">
      <alignment horizontal="left" wrapText="1"/>
    </xf>
    <xf numFmtId="171" fontId="31" fillId="2" borderId="6" xfId="10" applyNumberFormat="1" applyFont="1" applyFill="1" applyBorder="1" applyAlignment="1">
      <alignment horizontal="left"/>
    </xf>
    <xf numFmtId="3" fontId="31" fillId="8" borderId="6" xfId="13" applyNumberFormat="1" applyFont="1" applyFill="1" applyBorder="1" applyAlignment="1">
      <alignment horizontal="left" wrapText="1"/>
    </xf>
    <xf numFmtId="170" fontId="31" fillId="8" borderId="6" xfId="11" applyNumberFormat="1" applyFont="1" applyFill="1" applyBorder="1" applyAlignment="1">
      <alignment horizontal="left"/>
    </xf>
    <xf numFmtId="170" fontId="31" fillId="8" borderId="6" xfId="11" applyNumberFormat="1" applyFont="1" applyFill="1" applyBorder="1" applyAlignment="1">
      <alignment horizontal="left" wrapText="1"/>
    </xf>
    <xf numFmtId="0" fontId="46" fillId="0" borderId="6" xfId="0" applyFont="1" applyBorder="1" applyAlignment="1">
      <alignment horizontal="left"/>
    </xf>
    <xf numFmtId="1" fontId="40" fillId="8" borderId="6" xfId="0" applyNumberFormat="1" applyFont="1" applyFill="1" applyBorder="1" applyAlignment="1">
      <alignment horizontal="left"/>
    </xf>
    <xf numFmtId="170" fontId="40" fillId="8" borderId="6" xfId="11" applyNumberFormat="1" applyFont="1" applyFill="1" applyBorder="1" applyAlignment="1">
      <alignment horizontal="left" wrapText="1"/>
    </xf>
    <xf numFmtId="0" fontId="39" fillId="8" borderId="6" xfId="0" applyFont="1" applyFill="1" applyBorder="1" applyAlignment="1">
      <alignment horizontal="left"/>
    </xf>
    <xf numFmtId="1" fontId="42" fillId="8" borderId="6" xfId="12" applyNumberFormat="1" applyFont="1" applyFill="1" applyBorder="1" applyAlignment="1">
      <alignment horizontal="left" wrapText="1"/>
    </xf>
    <xf numFmtId="171" fontId="39" fillId="8" borderId="6" xfId="10" applyNumberFormat="1" applyFont="1" applyFill="1" applyBorder="1" applyAlignment="1">
      <alignment horizontal="left" wrapText="1"/>
    </xf>
    <xf numFmtId="170" fontId="39" fillId="8" borderId="6" xfId="11" applyNumberFormat="1" applyFont="1" applyFill="1" applyBorder="1" applyAlignment="1">
      <alignment horizontal="left"/>
    </xf>
    <xf numFmtId="1" fontId="42" fillId="8" borderId="6" xfId="12" applyNumberFormat="1" applyFont="1" applyFill="1" applyBorder="1" applyAlignment="1">
      <alignment horizontal="left"/>
    </xf>
    <xf numFmtId="0" fontId="31" fillId="8" borderId="5" xfId="0" applyFont="1" applyFill="1" applyBorder="1" applyAlignment="1">
      <alignment horizontal="left"/>
    </xf>
    <xf numFmtId="0" fontId="31" fillId="8" borderId="2" xfId="0" applyFont="1" applyFill="1" applyBorder="1" applyAlignment="1">
      <alignment horizontal="left"/>
    </xf>
    <xf numFmtId="14" fontId="31" fillId="0" borderId="6" xfId="0" applyNumberFormat="1" applyFont="1" applyBorder="1" applyAlignment="1">
      <alignment horizontal="left" wrapText="1"/>
    </xf>
    <xf numFmtId="3" fontId="31" fillId="0" borderId="6" xfId="13" applyNumberFormat="1" applyFont="1" applyBorder="1" applyAlignment="1">
      <alignment horizontal="left"/>
    </xf>
    <xf numFmtId="0" fontId="31" fillId="0" borderId="6" xfId="0" applyFont="1" applyBorder="1" applyAlignment="1">
      <alignment horizontal="left" vertical="top" wrapText="1"/>
    </xf>
    <xf numFmtId="6" fontId="31" fillId="0" borderId="6" xfId="0" applyNumberFormat="1" applyFont="1" applyBorder="1" applyAlignment="1">
      <alignment horizontal="left"/>
    </xf>
    <xf numFmtId="164" fontId="31" fillId="0" borderId="6" xfId="9" applyFont="1" applyFill="1" applyBorder="1" applyAlignment="1">
      <alignment horizontal="left"/>
    </xf>
    <xf numFmtId="1" fontId="40" fillId="0" borderId="6" xfId="0" applyNumberFormat="1" applyFont="1" applyBorder="1" applyAlignment="1">
      <alignment horizontal="left"/>
    </xf>
    <xf numFmtId="14" fontId="40" fillId="0" borderId="6" xfId="0" applyNumberFormat="1" applyFont="1" applyBorder="1" applyAlignment="1">
      <alignment horizontal="left" wrapText="1"/>
    </xf>
    <xf numFmtId="0" fontId="31" fillId="0" borderId="6" xfId="0" applyFont="1" applyBorder="1" applyAlignment="1">
      <alignment horizontal="left" vertical="top"/>
    </xf>
    <xf numFmtId="3" fontId="31" fillId="0" borderId="6" xfId="13" applyNumberFormat="1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3" fontId="28" fillId="0" borderId="6" xfId="13" applyNumberFormat="1" applyFont="1" applyBorder="1" applyAlignment="1">
      <alignment horizontal="left"/>
    </xf>
    <xf numFmtId="170" fontId="28" fillId="0" borderId="6" xfId="11" applyNumberFormat="1" applyFont="1" applyFill="1" applyBorder="1" applyAlignment="1">
      <alignment horizontal="left" wrapText="1"/>
    </xf>
    <xf numFmtId="2" fontId="39" fillId="0" borderId="6" xfId="0" applyNumberFormat="1" applyFont="1" applyBorder="1" applyAlignment="1">
      <alignment wrapText="1"/>
    </xf>
    <xf numFmtId="1" fontId="42" fillId="0" borderId="6" xfId="12" applyNumberFormat="1" applyFont="1" applyFill="1" applyBorder="1" applyAlignment="1">
      <alignment wrapText="1"/>
    </xf>
    <xf numFmtId="49" fontId="39" fillId="0" borderId="6" xfId="0" applyNumberFormat="1" applyFont="1" applyBorder="1" applyAlignment="1">
      <alignment wrapText="1"/>
    </xf>
    <xf numFmtId="49" fontId="39" fillId="0" borderId="6" xfId="0" applyNumberFormat="1" applyFont="1" applyBorder="1" applyAlignment="1">
      <alignment horizontal="left" wrapText="1"/>
    </xf>
    <xf numFmtId="0" fontId="42" fillId="0" borderId="6" xfId="0" applyFont="1" applyBorder="1" applyAlignment="1">
      <alignment wrapText="1"/>
    </xf>
    <xf numFmtId="0" fontId="39" fillId="0" borderId="6" xfId="0" applyFont="1" applyBorder="1" applyAlignment="1">
      <alignment wrapText="1"/>
    </xf>
    <xf numFmtId="171" fontId="39" fillId="0" borderId="6" xfId="10" applyNumberFormat="1" applyFont="1" applyFill="1" applyBorder="1" applyAlignment="1">
      <alignment wrapText="1"/>
    </xf>
    <xf numFmtId="0" fontId="39" fillId="0" borderId="6" xfId="0" applyFont="1" applyBorder="1"/>
    <xf numFmtId="170" fontId="31" fillId="0" borderId="6" xfId="0" applyNumberFormat="1" applyFont="1" applyBorder="1"/>
    <xf numFmtId="0" fontId="31" fillId="0" borderId="6" xfId="0" applyFont="1" applyBorder="1"/>
    <xf numFmtId="0" fontId="31" fillId="25" borderId="6" xfId="0" applyFont="1" applyFill="1" applyBorder="1" applyAlignment="1">
      <alignment horizontal="left"/>
    </xf>
    <xf numFmtId="1" fontId="31" fillId="0" borderId="6" xfId="12" applyNumberFormat="1" applyFont="1" applyFill="1" applyBorder="1" applyAlignment="1">
      <alignment horizontal="left" vertical="top"/>
    </xf>
    <xf numFmtId="170" fontId="31" fillId="0" borderId="6" xfId="0" applyNumberFormat="1" applyFont="1" applyBorder="1" applyAlignment="1">
      <alignment vertical="top"/>
    </xf>
    <xf numFmtId="171" fontId="31" fillId="0" borderId="6" xfId="10" applyNumberFormat="1" applyFont="1" applyFill="1" applyBorder="1" applyAlignment="1">
      <alignment horizontal="left" vertical="top"/>
    </xf>
    <xf numFmtId="14" fontId="31" fillId="0" borderId="6" xfId="0" applyNumberFormat="1" applyFont="1" applyBorder="1" applyAlignment="1">
      <alignment horizontal="left" vertical="top" wrapText="1"/>
    </xf>
    <xf numFmtId="170" fontId="31" fillId="2" borderId="6" xfId="0" applyNumberFormat="1" applyFont="1" applyFill="1" applyBorder="1"/>
    <xf numFmtId="14" fontId="31" fillId="2" borderId="6" xfId="0" applyNumberFormat="1" applyFont="1" applyFill="1" applyBorder="1" applyAlignment="1">
      <alignment horizontal="left" wrapText="1"/>
    </xf>
    <xf numFmtId="1" fontId="31" fillId="25" borderId="6" xfId="0" applyNumberFormat="1" applyFont="1" applyFill="1" applyBorder="1" applyAlignment="1">
      <alignment horizontal="left"/>
    </xf>
    <xf numFmtId="1" fontId="28" fillId="25" borderId="6" xfId="12" applyNumberFormat="1" applyFont="1" applyFill="1" applyBorder="1" applyAlignment="1">
      <alignment horizontal="left"/>
    </xf>
    <xf numFmtId="170" fontId="31" fillId="25" borderId="6" xfId="0" applyNumberFormat="1" applyFont="1" applyFill="1" applyBorder="1" applyAlignment="1">
      <alignment horizontal="left"/>
    </xf>
    <xf numFmtId="0" fontId="31" fillId="25" borderId="6" xfId="0" applyFont="1" applyFill="1" applyBorder="1" applyAlignment="1">
      <alignment horizontal="left" wrapText="1"/>
    </xf>
    <xf numFmtId="171" fontId="31" fillId="25" borderId="6" xfId="10" applyNumberFormat="1" applyFont="1" applyFill="1" applyBorder="1" applyAlignment="1">
      <alignment horizontal="left"/>
    </xf>
    <xf numFmtId="14" fontId="31" fillId="25" borderId="6" xfId="0" applyNumberFormat="1" applyFont="1" applyFill="1" applyBorder="1" applyAlignment="1">
      <alignment horizontal="left" wrapText="1"/>
    </xf>
    <xf numFmtId="0" fontId="42" fillId="0" borderId="6" xfId="0" applyFont="1" applyBorder="1" applyAlignment="1">
      <alignment horizontal="left" wrapText="1"/>
    </xf>
    <xf numFmtId="170" fontId="31" fillId="0" borderId="6" xfId="11" applyNumberFormat="1" applyFont="1" applyFill="1" applyBorder="1" applyAlignment="1"/>
    <xf numFmtId="170" fontId="39" fillId="0" borderId="6" xfId="11" applyNumberFormat="1" applyFont="1" applyFill="1" applyBorder="1" applyAlignment="1"/>
    <xf numFmtId="0" fontId="31" fillId="8" borderId="6" xfId="0" applyFont="1" applyFill="1" applyBorder="1" applyAlignment="1">
      <alignment horizontal="left" vertical="center"/>
    </xf>
    <xf numFmtId="0" fontId="39" fillId="8" borderId="5" xfId="0" applyFont="1" applyFill="1" applyBorder="1" applyAlignment="1">
      <alignment horizontal="left" vertical="center"/>
    </xf>
    <xf numFmtId="0" fontId="39" fillId="8" borderId="2" xfId="0" applyFont="1" applyFill="1" applyBorder="1" applyAlignment="1">
      <alignment horizontal="left" vertical="center"/>
    </xf>
    <xf numFmtId="0" fontId="42" fillId="8" borderId="2" xfId="0" applyFont="1" applyFill="1" applyBorder="1" applyAlignment="1">
      <alignment horizontal="left" vertical="center"/>
    </xf>
    <xf numFmtId="0" fontId="39" fillId="8" borderId="2" xfId="0" applyFont="1" applyFill="1" applyBorder="1" applyAlignment="1">
      <alignment horizontal="left" vertical="center" wrapText="1"/>
    </xf>
    <xf numFmtId="2" fontId="39" fillId="8" borderId="6" xfId="0" applyNumberFormat="1" applyFont="1" applyFill="1" applyBorder="1" applyAlignment="1">
      <alignment vertical="center" wrapText="1"/>
    </xf>
    <xf numFmtId="1" fontId="42" fillId="8" borderId="6" xfId="12" applyNumberFormat="1" applyFont="1" applyFill="1" applyBorder="1" applyAlignment="1">
      <alignment vertical="center" wrapText="1"/>
    </xf>
    <xf numFmtId="49" fontId="39" fillId="8" borderId="6" xfId="0" applyNumberFormat="1" applyFont="1" applyFill="1" applyBorder="1" applyAlignment="1">
      <alignment vertical="center" wrapText="1"/>
    </xf>
    <xf numFmtId="0" fontId="44" fillId="8" borderId="6" xfId="0" applyFont="1" applyFill="1" applyBorder="1" applyAlignment="1">
      <alignment vertical="center" wrapText="1"/>
    </xf>
    <xf numFmtId="171" fontId="39" fillId="8" borderId="6" xfId="10" applyNumberFormat="1" applyFont="1" applyFill="1" applyBorder="1" applyAlignment="1">
      <alignment vertical="center" wrapText="1"/>
    </xf>
    <xf numFmtId="0" fontId="39" fillId="8" borderId="6" xfId="0" applyFont="1" applyFill="1" applyBorder="1" applyAlignment="1">
      <alignment vertical="center"/>
    </xf>
    <xf numFmtId="0" fontId="39" fillId="8" borderId="6" xfId="0" applyFont="1" applyFill="1" applyBorder="1" applyAlignment="1">
      <alignment vertical="center" wrapText="1"/>
    </xf>
    <xf numFmtId="1" fontId="31" fillId="8" borderId="6" xfId="0" applyNumberFormat="1" applyFont="1" applyFill="1" applyBorder="1" applyAlignment="1">
      <alignment horizontal="left" vertical="center"/>
    </xf>
    <xf numFmtId="1" fontId="31" fillId="8" borderId="6" xfId="12" applyNumberFormat="1" applyFont="1" applyFill="1" applyBorder="1" applyAlignment="1">
      <alignment horizontal="left" vertical="center"/>
    </xf>
    <xf numFmtId="0" fontId="45" fillId="8" borderId="6" xfId="0" applyFont="1" applyFill="1" applyBorder="1" applyAlignment="1">
      <alignment horizontal="left" vertical="center" wrapText="1"/>
    </xf>
    <xf numFmtId="0" fontId="45" fillId="8" borderId="6" xfId="0" applyFont="1" applyFill="1" applyBorder="1" applyAlignment="1">
      <alignment horizontal="left" vertical="center"/>
    </xf>
    <xf numFmtId="171" fontId="31" fillId="8" borderId="6" xfId="10" applyNumberFormat="1" applyFont="1" applyFill="1" applyBorder="1" applyAlignment="1">
      <alignment horizontal="left" vertical="center"/>
    </xf>
    <xf numFmtId="14" fontId="31" fillId="8" borderId="6" xfId="0" applyNumberFormat="1" applyFont="1" applyFill="1" applyBorder="1" applyAlignment="1">
      <alignment horizontal="left" vertical="center" wrapText="1"/>
    </xf>
    <xf numFmtId="1" fontId="28" fillId="8" borderId="6" xfId="12" applyNumberFormat="1" applyFont="1" applyFill="1" applyBorder="1" applyAlignment="1">
      <alignment horizontal="left" vertical="center"/>
    </xf>
    <xf numFmtId="3" fontId="45" fillId="8" borderId="6" xfId="13" applyNumberFormat="1" applyFont="1" applyFill="1" applyBorder="1" applyAlignment="1">
      <alignment horizontal="left" vertical="center"/>
    </xf>
    <xf numFmtId="3" fontId="45" fillId="8" borderId="6" xfId="13" applyNumberFormat="1" applyFont="1" applyFill="1" applyBorder="1" applyAlignment="1">
      <alignment horizontal="left" vertical="center" wrapText="1"/>
    </xf>
    <xf numFmtId="1" fontId="40" fillId="8" borderId="6" xfId="0" applyNumberFormat="1" applyFont="1" applyFill="1" applyBorder="1" applyAlignment="1">
      <alignment horizontal="left" vertical="center"/>
    </xf>
    <xf numFmtId="170" fontId="45" fillId="8" borderId="6" xfId="11" applyNumberFormat="1" applyFont="1" applyFill="1" applyBorder="1" applyAlignment="1">
      <alignment vertical="center" wrapText="1"/>
    </xf>
    <xf numFmtId="0" fontId="39" fillId="8" borderId="6" xfId="0" applyFont="1" applyFill="1" applyBorder="1" applyAlignment="1">
      <alignment horizontal="left" vertical="center"/>
    </xf>
    <xf numFmtId="170" fontId="45" fillId="8" borderId="6" xfId="11" applyNumberFormat="1" applyFont="1" applyFill="1" applyBorder="1" applyAlignment="1">
      <alignment horizontal="left" vertical="center" wrapText="1"/>
    </xf>
    <xf numFmtId="1" fontId="42" fillId="8" borderId="6" xfId="12" applyNumberFormat="1" applyFont="1" applyFill="1" applyBorder="1" applyAlignment="1">
      <alignment horizontal="left" vertical="center" wrapText="1"/>
    </xf>
    <xf numFmtId="0" fontId="44" fillId="8" borderId="6" xfId="0" applyFont="1" applyFill="1" applyBorder="1" applyAlignment="1">
      <alignment horizontal="left" vertical="center" wrapText="1"/>
    </xf>
    <xf numFmtId="171" fontId="39" fillId="8" borderId="6" xfId="10" applyNumberFormat="1" applyFont="1" applyFill="1" applyBorder="1" applyAlignment="1">
      <alignment horizontal="left" vertical="center" wrapText="1"/>
    </xf>
    <xf numFmtId="0" fontId="39" fillId="8" borderId="6" xfId="0" applyFont="1" applyFill="1" applyBorder="1" applyAlignment="1">
      <alignment horizontal="left" vertical="center" wrapText="1"/>
    </xf>
    <xf numFmtId="170" fontId="39" fillId="8" borderId="6" xfId="11" applyNumberFormat="1" applyFont="1" applyFill="1" applyBorder="1" applyAlignment="1">
      <alignment horizontal="left" vertical="center"/>
    </xf>
    <xf numFmtId="170" fontId="31" fillId="8" borderId="6" xfId="11" applyNumberFormat="1" applyFont="1" applyFill="1" applyBorder="1" applyAlignment="1">
      <alignment vertical="center"/>
    </xf>
    <xf numFmtId="170" fontId="31" fillId="8" borderId="6" xfId="11" applyNumberFormat="1" applyFont="1" applyFill="1" applyBorder="1" applyAlignment="1">
      <alignment horizontal="left" vertical="center"/>
    </xf>
    <xf numFmtId="1" fontId="42" fillId="8" borderId="6" xfId="12" applyNumberFormat="1" applyFont="1" applyFill="1" applyBorder="1" applyAlignment="1">
      <alignment horizontal="left" vertical="center"/>
    </xf>
    <xf numFmtId="170" fontId="39" fillId="8" borderId="6" xfId="11" applyNumberFormat="1" applyFont="1" applyFill="1" applyBorder="1" applyAlignment="1">
      <alignment vertical="center"/>
    </xf>
    <xf numFmtId="168" fontId="7" fillId="3" borderId="6" xfId="0" applyNumberFormat="1" applyFont="1" applyFill="1" applyBorder="1" applyAlignment="1" applyProtection="1">
      <alignment horizontal="center" vertical="center" textRotation="90"/>
    </xf>
    <xf numFmtId="9" fontId="3" fillId="0" borderId="6" xfId="8" applyFont="1" applyFill="1" applyBorder="1" applyAlignment="1" applyProtection="1">
      <alignment horizontal="center" vertical="center"/>
    </xf>
    <xf numFmtId="9" fontId="13" fillId="0" borderId="6" xfId="8" applyFont="1" applyFill="1" applyBorder="1" applyAlignment="1" applyProtection="1">
      <alignment horizontal="center"/>
      <protection locked="0"/>
    </xf>
    <xf numFmtId="9" fontId="8" fillId="0" borderId="6" xfId="0" applyNumberFormat="1" applyFont="1" applyFill="1" applyBorder="1" applyAlignment="1" applyProtection="1"/>
    <xf numFmtId="0" fontId="6" fillId="0" borderId="6" xfId="0" applyFont="1" applyFill="1" applyBorder="1" applyAlignment="1" applyProtection="1">
      <alignment horizontal="center" vertical="center" textRotation="90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/>
    <xf numFmtId="1" fontId="8" fillId="0" borderId="6" xfId="0" applyNumberFormat="1" applyFont="1" applyFill="1" applyBorder="1" applyAlignment="1" applyProtection="1"/>
    <xf numFmtId="0" fontId="13" fillId="0" borderId="6" xfId="0" applyFont="1" applyFill="1" applyBorder="1" applyAlignment="1" applyProtection="1">
      <alignment horizontal="justify" wrapText="1"/>
      <protection locked="0"/>
    </xf>
    <xf numFmtId="0" fontId="10" fillId="0" borderId="6" xfId="0" applyFont="1" applyFill="1" applyBorder="1" applyAlignment="1" applyProtection="1">
      <alignment horizontal="justify"/>
      <protection locked="0"/>
    </xf>
    <xf numFmtId="1" fontId="6" fillId="0" borderId="6" xfId="0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Fill="1" applyBorder="1" applyAlignment="1" applyProtection="1">
      <alignment horizontal="center" vertical="center"/>
    </xf>
    <xf numFmtId="168" fontId="7" fillId="0" borderId="6" xfId="0" applyNumberFormat="1" applyFont="1" applyFill="1" applyBorder="1" applyAlignment="1" applyProtection="1">
      <alignment horizontal="center" vertical="center" textRotation="90"/>
    </xf>
    <xf numFmtId="0" fontId="8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/>
    <xf numFmtId="0" fontId="27" fillId="0" borderId="6" xfId="0" applyFont="1" applyFill="1" applyBorder="1" applyAlignment="1" applyProtection="1"/>
    <xf numFmtId="0" fontId="8" fillId="2" borderId="6" xfId="0" applyFont="1" applyFill="1" applyBorder="1" applyAlignment="1" applyProtection="1">
      <alignment horizontal="center" vertical="center"/>
    </xf>
    <xf numFmtId="9" fontId="8" fillId="2" borderId="6" xfId="0" applyNumberFormat="1" applyFont="1" applyFill="1" applyBorder="1" applyAlignment="1" applyProtection="1"/>
    <xf numFmtId="164" fontId="8" fillId="0" borderId="6" xfId="0" applyNumberFormat="1" applyFont="1" applyFill="1" applyBorder="1" applyAlignment="1" applyProtection="1"/>
    <xf numFmtId="9" fontId="8" fillId="0" borderId="6" xfId="0" applyNumberFormat="1" applyFont="1" applyFill="1" applyBorder="1" applyAlignment="1" applyProtection="1">
      <alignment horizontal="center" vertical="center"/>
    </xf>
    <xf numFmtId="0" fontId="27" fillId="4" borderId="6" xfId="0" applyFont="1" applyFill="1" applyBorder="1" applyAlignment="1" applyProtection="1">
      <alignment horizontal="center" wrapText="1"/>
      <protection locked="0"/>
    </xf>
    <xf numFmtId="0" fontId="27" fillId="4" borderId="6" xfId="0" applyFont="1" applyFill="1" applyBorder="1" applyAlignment="1" applyProtection="1"/>
    <xf numFmtId="18" fontId="12" fillId="4" borderId="6" xfId="0" applyNumberFormat="1" applyFont="1" applyFill="1" applyBorder="1" applyAlignment="1" applyProtection="1">
      <alignment horizontal="center" wrapText="1"/>
      <protection locked="0"/>
    </xf>
    <xf numFmtId="18" fontId="12" fillId="0" borderId="6" xfId="0" applyNumberFormat="1" applyFont="1" applyFill="1" applyBorder="1" applyAlignment="1" applyProtection="1">
      <alignment horizontal="center" wrapText="1"/>
      <protection locked="0"/>
    </xf>
    <xf numFmtId="0" fontId="12" fillId="4" borderId="6" xfId="0" applyFont="1" applyFill="1" applyBorder="1" applyAlignment="1" applyProtection="1">
      <alignment horizontal="center" wrapText="1"/>
      <protection locked="0"/>
    </xf>
    <xf numFmtId="0" fontId="12" fillId="4" borderId="6" xfId="0" applyFont="1" applyFill="1" applyBorder="1" applyAlignment="1" applyProtection="1"/>
    <xf numFmtId="0" fontId="13" fillId="0" borderId="7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 wrapText="1"/>
    </xf>
    <xf numFmtId="0" fontId="25" fillId="9" borderId="7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textRotation="90" wrapText="1"/>
    </xf>
    <xf numFmtId="0" fontId="6" fillId="2" borderId="7" xfId="0" applyFont="1" applyFill="1" applyBorder="1" applyAlignment="1" applyProtection="1">
      <alignment horizontal="center" vertical="center" textRotation="90" wrapText="1"/>
    </xf>
    <xf numFmtId="0" fontId="6" fillId="0" borderId="7" xfId="0" applyFont="1" applyFill="1" applyBorder="1" applyAlignment="1" applyProtection="1">
      <alignment horizontal="center" vertical="center" textRotation="90" wrapText="1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6" fillId="22" borderId="7" xfId="0" applyFont="1" applyFill="1" applyBorder="1" applyAlignment="1" applyProtection="1">
      <alignment horizontal="center" vertical="center" textRotation="90" wrapText="1"/>
    </xf>
    <xf numFmtId="9" fontId="6" fillId="22" borderId="7" xfId="8" applyFont="1" applyFill="1" applyBorder="1" applyAlignment="1" applyProtection="1">
      <alignment horizontal="center" vertical="center" textRotation="90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/>
    <xf numFmtId="0" fontId="13" fillId="0" borderId="15" xfId="0" applyFont="1" applyFill="1" applyBorder="1" applyAlignment="1" applyProtection="1"/>
    <xf numFmtId="18" fontId="12" fillId="4" borderId="17" xfId="0" applyNumberFormat="1" applyFont="1" applyFill="1" applyBorder="1" applyAlignment="1" applyProtection="1">
      <alignment horizontal="center" wrapText="1"/>
      <protection locked="0"/>
    </xf>
    <xf numFmtId="9" fontId="13" fillId="0" borderId="17" xfId="8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/>
    <xf numFmtId="0" fontId="8" fillId="7" borderId="17" xfId="0" applyFont="1" applyFill="1" applyBorder="1" applyAlignment="1" applyProtection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justify" wrapText="1"/>
      <protection locked="0"/>
    </xf>
    <xf numFmtId="0" fontId="12" fillId="0" borderId="6" xfId="0" applyFont="1" applyFill="1" applyBorder="1" applyAlignment="1" applyProtection="1">
      <alignment wrapText="1"/>
      <protection locked="0"/>
    </xf>
    <xf numFmtId="0" fontId="12" fillId="8" borderId="6" xfId="0" applyFont="1" applyFill="1" applyBorder="1" applyAlignment="1" applyProtection="1">
      <alignment horizontal="justify" wrapText="1"/>
      <protection locked="0"/>
    </xf>
    <xf numFmtId="0" fontId="12" fillId="8" borderId="17" xfId="0" applyFont="1" applyFill="1" applyBorder="1" applyAlignment="1" applyProtection="1">
      <alignment horizontal="justify" wrapText="1"/>
      <protection locked="0"/>
    </xf>
    <xf numFmtId="0" fontId="12" fillId="0" borderId="6" xfId="0" applyFont="1" applyBorder="1" applyAlignment="1" applyProtection="1">
      <alignment horizontal="justify" wrapText="1"/>
      <protection locked="0"/>
    </xf>
    <xf numFmtId="0" fontId="12" fillId="0" borderId="6" xfId="0" applyFont="1" applyFill="1" applyBorder="1" applyAlignment="1" applyProtection="1">
      <alignment horizontal="justify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justify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</xf>
    <xf numFmtId="0" fontId="27" fillId="0" borderId="6" xfId="0" applyFont="1" applyFill="1" applyBorder="1" applyAlignment="1" applyProtection="1">
      <alignment horizontal="center" wrapText="1"/>
      <protection locked="0"/>
    </xf>
    <xf numFmtId="0" fontId="27" fillId="0" borderId="17" xfId="0" applyFont="1" applyFill="1" applyBorder="1" applyAlignment="1" applyProtection="1">
      <alignment horizontal="center" wrapText="1"/>
      <protection locked="0"/>
    </xf>
    <xf numFmtId="0" fontId="27" fillId="0" borderId="6" xfId="0" applyFont="1" applyBorder="1" applyAlignment="1" applyProtection="1">
      <alignment horizontal="center" wrapText="1"/>
      <protection locked="0"/>
    </xf>
    <xf numFmtId="0" fontId="27" fillId="0" borderId="6" xfId="0" applyFont="1" applyBorder="1" applyAlignment="1" applyProtection="1"/>
    <xf numFmtId="0" fontId="27" fillId="4" borderId="17" xfId="0" applyFont="1" applyFill="1" applyBorder="1" applyAlignment="1" applyProtection="1">
      <alignment horizontal="center" wrapText="1"/>
      <protection locked="0"/>
    </xf>
    <xf numFmtId="0" fontId="27" fillId="0" borderId="6" xfId="0" applyFont="1" applyFill="1" applyBorder="1" applyAlignment="1" applyProtection="1">
      <alignment horizontal="center" wrapText="1"/>
    </xf>
    <xf numFmtId="0" fontId="15" fillId="9" borderId="12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/>
    <xf numFmtId="0" fontId="3" fillId="0" borderId="6" xfId="0" applyFont="1" applyBorder="1" applyAlignment="1">
      <alignment horizontal="center" vertical="center" wrapText="1"/>
    </xf>
    <xf numFmtId="0" fontId="12" fillId="8" borderId="6" xfId="0" applyFont="1" applyFill="1" applyBorder="1" applyAlignment="1" applyProtection="1">
      <alignment horizontal="justify"/>
      <protection locked="0"/>
    </xf>
    <xf numFmtId="0" fontId="12" fillId="0" borderId="17" xfId="0" applyFont="1" applyFill="1" applyBorder="1" applyAlignment="1" applyProtection="1">
      <alignment horizontal="justify"/>
      <protection locked="0"/>
    </xf>
    <xf numFmtId="0" fontId="12" fillId="0" borderId="6" xfId="0" applyFont="1" applyBorder="1" applyAlignment="1" applyProtection="1">
      <alignment horizontal="justify"/>
      <protection locked="0"/>
    </xf>
    <xf numFmtId="0" fontId="12" fillId="0" borderId="6" xfId="0" applyFont="1" applyBorder="1" applyAlignment="1" applyProtection="1"/>
    <xf numFmtId="0" fontId="6" fillId="10" borderId="7" xfId="0" applyFont="1" applyFill="1" applyBorder="1" applyAlignment="1" applyProtection="1">
      <alignment horizontal="center" vertical="center" textRotation="90" wrapText="1"/>
    </xf>
    <xf numFmtId="168" fontId="8" fillId="0" borderId="6" xfId="0" applyNumberFormat="1" applyFont="1" applyFill="1" applyBorder="1" applyAlignment="1" applyProtection="1">
      <alignment horizontal="center"/>
      <protection locked="0"/>
    </xf>
    <xf numFmtId="168" fontId="8" fillId="0" borderId="17" xfId="0" applyNumberFormat="1" applyFont="1" applyFill="1" applyBorder="1" applyAlignment="1" applyProtection="1">
      <alignment horizontal="center"/>
      <protection locked="0"/>
    </xf>
    <xf numFmtId="168" fontId="8" fillId="0" borderId="6" xfId="0" applyNumberFormat="1" applyFont="1" applyBorder="1" applyAlignment="1" applyProtection="1">
      <alignment horizontal="center"/>
      <protection locked="0"/>
    </xf>
    <xf numFmtId="168" fontId="8" fillId="8" borderId="6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</xf>
    <xf numFmtId="1" fontId="12" fillId="0" borderId="17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wrapText="1"/>
      <protection locked="0"/>
    </xf>
    <xf numFmtId="9" fontId="6" fillId="0" borderId="6" xfId="8" applyFont="1" applyFill="1" applyBorder="1" applyAlignment="1" applyProtection="1">
      <alignment horizontal="center" vertical="center" textRotation="90" wrapText="1"/>
    </xf>
    <xf numFmtId="9" fontId="27" fillId="0" borderId="17" xfId="8" applyFont="1" applyFill="1" applyBorder="1" applyAlignment="1" applyProtection="1">
      <alignment horizontal="center"/>
      <protection locked="0"/>
    </xf>
    <xf numFmtId="9" fontId="27" fillId="0" borderId="6" xfId="8" applyFont="1" applyFill="1" applyBorder="1" applyAlignment="1" applyProtection="1">
      <alignment horizontal="center"/>
    </xf>
    <xf numFmtId="0" fontId="13" fillId="0" borderId="7" xfId="0" applyNumberFormat="1" applyFont="1" applyFill="1" applyBorder="1" applyAlignment="1" applyProtection="1">
      <alignment horizontal="center" vertical="center" textRotation="90" wrapText="1"/>
    </xf>
    <xf numFmtId="0" fontId="27" fillId="0" borderId="6" xfId="0" applyNumberFormat="1" applyFont="1" applyFill="1" applyBorder="1" applyAlignment="1" applyProtection="1">
      <alignment horizontal="center"/>
      <protection locked="0"/>
    </xf>
    <xf numFmtId="0" fontId="27" fillId="0" borderId="17" xfId="0" applyNumberFormat="1" applyFont="1" applyFill="1" applyBorder="1" applyAlignment="1" applyProtection="1">
      <alignment horizontal="center"/>
      <protection locked="0"/>
    </xf>
    <xf numFmtId="0" fontId="27" fillId="0" borderId="6" xfId="0" applyNumberFormat="1" applyFont="1" applyFill="1" applyBorder="1" applyAlignment="1" applyProtection="1"/>
    <xf numFmtId="0" fontId="10" fillId="0" borderId="6" xfId="0" applyFont="1" applyFill="1" applyBorder="1" applyAlignment="1" applyProtection="1">
      <alignment horizontal="center" vertical="center"/>
    </xf>
    <xf numFmtId="0" fontId="13" fillId="26" borderId="6" xfId="0" applyFont="1" applyFill="1" applyBorder="1" applyAlignment="1" applyProtection="1"/>
    <xf numFmtId="0" fontId="10" fillId="26" borderId="6" xfId="0" applyFont="1" applyFill="1" applyBorder="1" applyAlignment="1" applyProtection="1">
      <alignment horizontal="justify"/>
      <protection locked="0"/>
    </xf>
    <xf numFmtId="0" fontId="12" fillId="26" borderId="6" xfId="0" applyFont="1" applyFill="1" applyBorder="1" applyAlignment="1" applyProtection="1">
      <alignment horizontal="justify" wrapText="1"/>
      <protection locked="0"/>
    </xf>
    <xf numFmtId="0" fontId="12" fillId="26" borderId="6" xfId="0" applyFont="1" applyFill="1" applyBorder="1" applyAlignment="1" applyProtection="1">
      <alignment horizontal="justify"/>
      <protection locked="0"/>
    </xf>
    <xf numFmtId="0" fontId="12" fillId="26" borderId="6" xfId="0" applyFont="1" applyFill="1" applyBorder="1" applyAlignment="1" applyProtection="1">
      <alignment horizontal="center" vertical="center"/>
      <protection locked="0"/>
    </xf>
    <xf numFmtId="0" fontId="27" fillId="26" borderId="6" xfId="0" applyFont="1" applyFill="1" applyBorder="1" applyAlignment="1" applyProtection="1">
      <alignment horizontal="center" wrapText="1"/>
      <protection locked="0"/>
    </xf>
    <xf numFmtId="18" fontId="12" fillId="26" borderId="6" xfId="0" applyNumberFormat="1" applyFont="1" applyFill="1" applyBorder="1" applyAlignment="1" applyProtection="1">
      <alignment horizontal="center" wrapText="1"/>
      <protection locked="0"/>
    </xf>
    <xf numFmtId="168" fontId="8" fillId="26" borderId="6" xfId="0" applyNumberFormat="1" applyFont="1" applyFill="1" applyBorder="1" applyAlignment="1" applyProtection="1">
      <alignment horizontal="center"/>
      <protection locked="0"/>
    </xf>
    <xf numFmtId="9" fontId="27" fillId="26" borderId="6" xfId="8" applyFont="1" applyFill="1" applyBorder="1" applyAlignment="1" applyProtection="1">
      <alignment horizontal="center"/>
      <protection locked="0"/>
    </xf>
    <xf numFmtId="0" fontId="27" fillId="26" borderId="6" xfId="0" applyNumberFormat="1" applyFont="1" applyFill="1" applyBorder="1" applyAlignment="1" applyProtection="1">
      <alignment horizontal="center"/>
      <protection locked="0"/>
    </xf>
    <xf numFmtId="1" fontId="27" fillId="26" borderId="6" xfId="0" applyNumberFormat="1" applyFont="1" applyFill="1" applyBorder="1" applyAlignment="1" applyProtection="1">
      <alignment horizontal="center"/>
      <protection locked="0"/>
    </xf>
    <xf numFmtId="1" fontId="12" fillId="26" borderId="6" xfId="0" applyNumberFormat="1" applyFont="1" applyFill="1" applyBorder="1" applyAlignment="1" applyProtection="1">
      <alignment horizontal="center"/>
      <protection locked="0"/>
    </xf>
    <xf numFmtId="0" fontId="8" fillId="26" borderId="6" xfId="0" applyFont="1" applyFill="1" applyBorder="1" applyAlignment="1" applyProtection="1"/>
    <xf numFmtId="0" fontId="13" fillId="26" borderId="14" xfId="0" applyFont="1" applyFill="1" applyBorder="1" applyAlignment="1" applyProtection="1"/>
    <xf numFmtId="0" fontId="12" fillId="26" borderId="16" xfId="0" applyFont="1" applyFill="1" applyBorder="1" applyAlignment="1" applyProtection="1">
      <alignment horizontal="justify" wrapText="1"/>
      <protection locked="0"/>
    </xf>
    <xf numFmtId="0" fontId="12" fillId="26" borderId="16" xfId="0" applyFont="1" applyFill="1" applyBorder="1" applyAlignment="1" applyProtection="1">
      <alignment horizontal="justify"/>
      <protection locked="0"/>
    </xf>
    <xf numFmtId="0" fontId="12" fillId="26" borderId="16" xfId="0" applyFont="1" applyFill="1" applyBorder="1" applyAlignment="1" applyProtection="1">
      <alignment horizontal="center" vertical="center"/>
      <protection locked="0"/>
    </xf>
    <xf numFmtId="0" fontId="27" fillId="26" borderId="16" xfId="0" applyFont="1" applyFill="1" applyBorder="1" applyAlignment="1" applyProtection="1">
      <alignment horizontal="center" wrapText="1"/>
      <protection locked="0"/>
    </xf>
    <xf numFmtId="18" fontId="12" fillId="26" borderId="16" xfId="0" applyNumberFormat="1" applyFont="1" applyFill="1" applyBorder="1" applyAlignment="1" applyProtection="1">
      <alignment horizontal="center" wrapText="1"/>
      <protection locked="0"/>
    </xf>
    <xf numFmtId="168" fontId="8" fillId="26" borderId="16" xfId="0" applyNumberFormat="1" applyFont="1" applyFill="1" applyBorder="1" applyAlignment="1" applyProtection="1">
      <alignment horizontal="center"/>
      <protection locked="0"/>
    </xf>
    <xf numFmtId="9" fontId="27" fillId="26" borderId="16" xfId="8" applyFont="1" applyFill="1" applyBorder="1" applyAlignment="1" applyProtection="1">
      <alignment horizontal="center"/>
      <protection locked="0"/>
    </xf>
    <xf numFmtId="0" fontId="27" fillId="26" borderId="16" xfId="0" applyNumberFormat="1" applyFont="1" applyFill="1" applyBorder="1" applyAlignment="1" applyProtection="1">
      <alignment horizontal="center"/>
      <protection locked="0"/>
    </xf>
    <xf numFmtId="1" fontId="12" fillId="26" borderId="16" xfId="0" applyNumberFormat="1" applyFont="1" applyFill="1" applyBorder="1" applyAlignment="1" applyProtection="1">
      <alignment horizontal="center"/>
      <protection locked="0"/>
    </xf>
    <xf numFmtId="9" fontId="13" fillId="26" borderId="16" xfId="8" applyFont="1" applyFill="1" applyBorder="1" applyAlignment="1" applyProtection="1">
      <alignment horizontal="center"/>
      <protection locked="0"/>
    </xf>
    <xf numFmtId="0" fontId="8" fillId="26" borderId="16" xfId="0" applyFont="1" applyFill="1" applyBorder="1" applyAlignment="1" applyProtection="1"/>
    <xf numFmtId="0" fontId="13" fillId="26" borderId="21" xfId="0" applyFont="1" applyFill="1" applyBorder="1" applyAlignment="1" applyProtection="1"/>
    <xf numFmtId="0" fontId="12" fillId="26" borderId="21" xfId="0" applyFont="1" applyFill="1" applyBorder="1" applyAlignment="1" applyProtection="1">
      <alignment horizontal="justify" wrapText="1"/>
      <protection locked="0"/>
    </xf>
    <xf numFmtId="0" fontId="12" fillId="26" borderId="21" xfId="0" applyFont="1" applyFill="1" applyBorder="1" applyAlignment="1" applyProtection="1">
      <alignment horizontal="justify"/>
      <protection locked="0"/>
    </xf>
    <xf numFmtId="0" fontId="12" fillId="26" borderId="21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wrapText="1"/>
      <protection locked="0"/>
    </xf>
    <xf numFmtId="18" fontId="12" fillId="26" borderId="21" xfId="0" applyNumberFormat="1" applyFont="1" applyFill="1" applyBorder="1" applyAlignment="1" applyProtection="1">
      <alignment horizontal="center" wrapText="1"/>
      <protection locked="0"/>
    </xf>
    <xf numFmtId="168" fontId="8" fillId="26" borderId="21" xfId="0" applyNumberFormat="1" applyFont="1" applyFill="1" applyBorder="1" applyAlignment="1" applyProtection="1">
      <alignment horizontal="center"/>
      <protection locked="0"/>
    </xf>
    <xf numFmtId="9" fontId="27" fillId="26" borderId="21" xfId="8" applyFont="1" applyFill="1" applyBorder="1" applyAlignment="1" applyProtection="1">
      <alignment horizontal="center"/>
      <protection locked="0"/>
    </xf>
    <xf numFmtId="0" fontId="27" fillId="26" borderId="21" xfId="0" applyNumberFormat="1" applyFont="1" applyFill="1" applyBorder="1" applyAlignment="1" applyProtection="1">
      <alignment horizontal="center"/>
      <protection locked="0"/>
    </xf>
    <xf numFmtId="1" fontId="12" fillId="26" borderId="21" xfId="0" applyNumberFormat="1" applyFont="1" applyFill="1" applyBorder="1" applyAlignment="1" applyProtection="1">
      <alignment horizontal="center"/>
      <protection locked="0"/>
    </xf>
    <xf numFmtId="9" fontId="13" fillId="26" borderId="21" xfId="8" applyFont="1" applyFill="1" applyBorder="1" applyAlignment="1" applyProtection="1">
      <alignment horizontal="center"/>
      <protection locked="0"/>
    </xf>
    <xf numFmtId="0" fontId="8" fillId="26" borderId="21" xfId="0" applyFont="1" applyFill="1" applyBorder="1" applyAlignment="1" applyProtection="1"/>
    <xf numFmtId="9" fontId="13" fillId="26" borderId="6" xfId="8" applyFont="1" applyFill="1" applyBorder="1" applyAlignment="1" applyProtection="1">
      <alignment horizontal="center"/>
      <protection locked="0"/>
    </xf>
    <xf numFmtId="0" fontId="12" fillId="26" borderId="6" xfId="0" applyFont="1" applyFill="1" applyBorder="1" applyAlignment="1" applyProtection="1">
      <alignment horizontal="center" wrapText="1"/>
      <protection locked="0"/>
    </xf>
    <xf numFmtId="168" fontId="7" fillId="3" borderId="6" xfId="0" applyNumberFormat="1" applyFont="1" applyFill="1" applyBorder="1" applyAlignment="1" applyProtection="1">
      <alignment horizontal="center" vertical="center" textRotation="90"/>
    </xf>
    <xf numFmtId="9" fontId="6" fillId="0" borderId="7" xfId="8" applyFont="1" applyFill="1" applyBorder="1" applyAlignment="1" applyProtection="1">
      <alignment horizontal="center" vertical="center"/>
    </xf>
    <xf numFmtId="9" fontId="6" fillId="0" borderId="22" xfId="8" applyFont="1" applyFill="1" applyBorder="1" applyAlignment="1" applyProtection="1">
      <alignment horizontal="center" vertical="center"/>
    </xf>
    <xf numFmtId="9" fontId="6" fillId="0" borderId="21" xfId="8" applyFont="1" applyFill="1" applyBorder="1" applyAlignment="1" applyProtection="1">
      <alignment horizontal="center" vertical="center"/>
    </xf>
    <xf numFmtId="9" fontId="3" fillId="0" borderId="7" xfId="8" applyFont="1" applyFill="1" applyBorder="1" applyAlignment="1" applyProtection="1">
      <alignment horizontal="center" vertical="center"/>
    </xf>
    <xf numFmtId="9" fontId="3" fillId="0" borderId="22" xfId="8" applyFont="1" applyFill="1" applyBorder="1" applyAlignment="1" applyProtection="1">
      <alignment horizontal="center" vertical="center"/>
    </xf>
    <xf numFmtId="9" fontId="3" fillId="0" borderId="21" xfId="8" applyFont="1" applyFill="1" applyBorder="1" applyAlignment="1" applyProtection="1">
      <alignment horizontal="center" vertical="center"/>
    </xf>
    <xf numFmtId="9" fontId="6" fillId="0" borderId="6" xfId="8" applyFont="1" applyFill="1" applyBorder="1" applyAlignment="1" applyProtection="1">
      <alignment horizontal="center" vertical="center"/>
    </xf>
    <xf numFmtId="9" fontId="10" fillId="0" borderId="6" xfId="8" applyFont="1" applyFill="1" applyBorder="1" applyAlignment="1" applyProtection="1">
      <alignment horizontal="center" vertical="center"/>
    </xf>
    <xf numFmtId="168" fontId="19" fillId="3" borderId="7" xfId="0" applyNumberFormat="1" applyFont="1" applyFill="1" applyBorder="1" applyAlignment="1" applyProtection="1">
      <alignment horizontal="center" vertical="center" textRotation="90"/>
    </xf>
    <xf numFmtId="168" fontId="19" fillId="3" borderId="22" xfId="0" applyNumberFormat="1" applyFont="1" applyFill="1" applyBorder="1" applyAlignment="1" applyProtection="1">
      <alignment horizontal="center" vertical="center" textRotation="90"/>
    </xf>
    <xf numFmtId="168" fontId="19" fillId="3" borderId="21" xfId="0" applyNumberFormat="1" applyFont="1" applyFill="1" applyBorder="1" applyAlignment="1" applyProtection="1">
      <alignment horizontal="center" vertical="center" textRotation="90"/>
    </xf>
    <xf numFmtId="168" fontId="10" fillId="3" borderId="6" xfId="0" applyNumberFormat="1" applyFont="1" applyFill="1" applyBorder="1" applyAlignment="1" applyProtection="1">
      <alignment horizontal="center" vertical="center" textRotation="90"/>
    </xf>
    <xf numFmtId="0" fontId="7" fillId="0" borderId="6" xfId="0" applyFont="1" applyBorder="1" applyAlignment="1">
      <alignment horizontal="center" vertical="center" wrapText="1"/>
    </xf>
    <xf numFmtId="9" fontId="3" fillId="0" borderId="6" xfId="8" applyFont="1" applyFill="1" applyBorder="1" applyAlignment="1" applyProtection="1">
      <alignment horizontal="center" vertical="center"/>
    </xf>
    <xf numFmtId="9" fontId="10" fillId="0" borderId="16" xfId="8" applyFont="1" applyFill="1" applyBorder="1" applyAlignment="1" applyProtection="1">
      <alignment horizontal="center" vertical="center"/>
    </xf>
    <xf numFmtId="9" fontId="10" fillId="0" borderId="17" xfId="8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/>
    </xf>
    <xf numFmtId="0" fontId="27" fillId="0" borderId="6" xfId="0" applyFont="1" applyFill="1" applyBorder="1" applyAlignment="1" applyProtection="1">
      <alignment horizontal="center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168" fontId="7" fillId="3" borderId="16" xfId="0" applyNumberFormat="1" applyFont="1" applyFill="1" applyBorder="1" applyAlignment="1" applyProtection="1">
      <alignment horizontal="center" vertical="center" textRotation="90"/>
    </xf>
    <xf numFmtId="168" fontId="7" fillId="3" borderId="17" xfId="0" applyNumberFormat="1" applyFont="1" applyFill="1" applyBorder="1" applyAlignment="1" applyProtection="1">
      <alignment horizontal="center" vertical="center" textRotation="90"/>
    </xf>
    <xf numFmtId="0" fontId="39" fillId="8" borderId="5" xfId="0" applyFont="1" applyFill="1" applyBorder="1" applyAlignment="1">
      <alignment horizontal="left" vertical="center"/>
    </xf>
    <xf numFmtId="0" fontId="39" fillId="8" borderId="2" xfId="0" applyFont="1" applyFill="1" applyBorder="1" applyAlignment="1">
      <alignment horizontal="left" vertical="center"/>
    </xf>
    <xf numFmtId="0" fontId="42" fillId="8" borderId="2" xfId="0" applyFont="1" applyFill="1" applyBorder="1" applyAlignment="1">
      <alignment horizontal="left" vertical="center"/>
    </xf>
    <xf numFmtId="0" fontId="39" fillId="8" borderId="2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39" fillId="0" borderId="2" xfId="0" applyFont="1" applyBorder="1"/>
    <xf numFmtId="0" fontId="39" fillId="0" borderId="2" xfId="0" applyFont="1" applyBorder="1" applyAlignment="1">
      <alignment horizontal="left" wrapText="1"/>
    </xf>
    <xf numFmtId="0" fontId="39" fillId="8" borderId="5" xfId="0" applyFont="1" applyFill="1" applyBorder="1" applyAlignment="1">
      <alignment horizontal="left"/>
    </xf>
    <xf numFmtId="0" fontId="39" fillId="8" borderId="2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/>
    </xf>
  </cellXfs>
  <cellStyles count="14">
    <cellStyle name="EstiloLabel" xfId="7"/>
    <cellStyle name="Euro" xfId="3"/>
    <cellStyle name="Hipervínculo 2" xfId="4"/>
    <cellStyle name="Millares" xfId="11" builtinId="3"/>
    <cellStyle name="Millares [0]" xfId="12" builtinId="6"/>
    <cellStyle name="Moneda" xfId="10" builtinId="4"/>
    <cellStyle name="Moneda [0]" xfId="9" builtinId="7"/>
    <cellStyle name="Normal" xfId="0" builtinId="0"/>
    <cellStyle name="Normal 2" xfId="1"/>
    <cellStyle name="Normal 3" xfId="5"/>
    <cellStyle name="Normal_1299 2_Libro1(1)" xfId="13"/>
    <cellStyle name="Porcentaje" xfId="8" builtinId="5"/>
    <cellStyle name="Porcentaje 2" xfId="2"/>
    <cellStyle name="Porcentual 2" xfId="6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FF00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'2022'!$W$74</c:f>
              <c:strCache>
                <c:ptCount val="1"/>
                <c:pt idx="0">
                  <c:v>Cumplimiento Horas Programadas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'2022'!$W$75:$W$86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5B-46D4-864C-DA52EF77709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'2022'!#REF!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949824"/>
        <c:axId val="394950216"/>
      </c:barChart>
      <c:catAx>
        <c:axId val="3949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50216"/>
        <c:crosses val="autoZero"/>
        <c:auto val="1"/>
        <c:lblAlgn val="ctr"/>
        <c:lblOffset val="100"/>
        <c:noMultiLvlLbl val="0"/>
      </c:catAx>
      <c:valAx>
        <c:axId val="39495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4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Acumulado promedio de</a:t>
            </a:r>
            <a:r>
              <a:rPr lang="en-US" sz="2000" baseline="0"/>
              <a:t> cumplimiento en </a:t>
            </a:r>
            <a:r>
              <a:rPr lang="en-US" sz="2000"/>
              <a:t> programa de capacitaciones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'2022'!$AC$79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'2022'!$AB$80:$AB$84</c:f>
              <c:strCache>
                <c:ptCount val="5"/>
                <c:pt idx="0">
                  <c:v>Cumplimiento en programación</c:v>
                </c:pt>
                <c:pt idx="1">
                  <c:v>Cumplimiento Horas Programadas </c:v>
                </c:pt>
                <c:pt idx="2">
                  <c:v>Cumplimiento de asistencia de personal</c:v>
                </c:pt>
                <c:pt idx="3">
                  <c:v>Eficacia de  capacitación
</c:v>
                </c:pt>
                <c:pt idx="4">
                  <c:v>Cobertura de la efectividad</c:v>
                </c:pt>
              </c:strCache>
            </c:strRef>
          </c:cat>
          <c:val>
            <c:numRef>
              <c:f>'2022'!$AC$80:$AC$84</c:f>
              <c:numCache>
                <c:formatCode>0%</c:formatCode>
                <c:ptCount val="5"/>
                <c:pt idx="0">
                  <c:v>1.0000011199987524</c:v>
                </c:pt>
                <c:pt idx="1">
                  <c:v>1</c:v>
                </c:pt>
                <c:pt idx="2">
                  <c:v>0.96915273889550124</c:v>
                </c:pt>
                <c:pt idx="3">
                  <c:v>0.95772533606744126</c:v>
                </c:pt>
                <c:pt idx="4">
                  <c:v>0.95733549783549776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7-4735-91FB-8EDD769B88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951000"/>
        <c:axId val="394951392"/>
      </c:barChart>
      <c:catAx>
        <c:axId val="39495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51392"/>
        <c:crosses val="autoZero"/>
        <c:auto val="1"/>
        <c:lblAlgn val="ctr"/>
        <c:lblOffset val="100"/>
        <c:noMultiLvlLbl val="0"/>
      </c:catAx>
      <c:valAx>
        <c:axId val="3949513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949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N°  Temas de</a:t>
            </a:r>
            <a:r>
              <a:rPr lang="en-US" baseline="0"/>
              <a:t> formacion por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'2022'!$AD$87</c:f>
              <c:strCache>
                <c:ptCount val="1"/>
                <c:pt idx="0">
                  <c:v>N°  Temas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'2022'!$AE$86:$AH$86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'2022'!$AE$87:$AH$87</c:f>
              <c:numCache>
                <c:formatCode>General</c:formatCode>
                <c:ptCount val="4"/>
                <c:pt idx="0">
                  <c:v>15</c:v>
                </c:pt>
                <c:pt idx="1">
                  <c:v>22</c:v>
                </c:pt>
                <c:pt idx="2">
                  <c:v>18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2-47AC-9ACA-97BCAB847B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949432"/>
        <c:axId val="394949040"/>
      </c:barChart>
      <c:catAx>
        <c:axId val="3949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49040"/>
        <c:crosses val="autoZero"/>
        <c:auto val="1"/>
        <c:lblAlgn val="ctr"/>
        <c:lblOffset val="100"/>
        <c:noMultiLvlLbl val="0"/>
      </c:catAx>
      <c:valAx>
        <c:axId val="39494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4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75</xdr:row>
      <xdr:rowOff>131536</xdr:rowOff>
    </xdr:from>
    <xdr:to>
      <xdr:col>18</xdr:col>
      <xdr:colOff>45356</xdr:colOff>
      <xdr:row>85</xdr:row>
      <xdr:rowOff>44092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</xdr:colOff>
      <xdr:row>0</xdr:row>
      <xdr:rowOff>359834</xdr:rowOff>
    </xdr:from>
    <xdr:to>
      <xdr:col>8</xdr:col>
      <xdr:colOff>958347</xdr:colOff>
      <xdr:row>6</xdr:row>
      <xdr:rowOff>11906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532" y="359834"/>
          <a:ext cx="8720139" cy="87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87</xdr:row>
      <xdr:rowOff>179916</xdr:rowOff>
    </xdr:from>
    <xdr:to>
      <xdr:col>20</xdr:col>
      <xdr:colOff>218258</xdr:colOff>
      <xdr:row>90</xdr:row>
      <xdr:rowOff>67118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6" y="12276666"/>
          <a:ext cx="6346008" cy="553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321469</xdr:colOff>
      <xdr:row>68</xdr:row>
      <xdr:rowOff>79375</xdr:rowOff>
    </xdr:from>
    <xdr:to>
      <xdr:col>43</xdr:col>
      <xdr:colOff>142875</xdr:colOff>
      <xdr:row>73</xdr:row>
      <xdr:rowOff>750094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651DCD0-06E2-4958-AFDD-16AD586B2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654609</xdr:colOff>
      <xdr:row>78</xdr:row>
      <xdr:rowOff>5603</xdr:rowOff>
    </xdr:from>
    <xdr:to>
      <xdr:col>44</xdr:col>
      <xdr:colOff>484656</xdr:colOff>
      <xdr:row>92</xdr:row>
      <xdr:rowOff>51361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F1B652D-6509-4B1A-9AA1-841B8EF2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L96"/>
  <sheetViews>
    <sheetView showGridLines="0" tabSelected="1" topLeftCell="A2" zoomScale="80" zoomScaleNormal="80" zoomScaleSheetLayoutView="70" workbookViewId="0">
      <pane xSplit="4" ySplit="6" topLeftCell="E28" activePane="bottomRight" state="frozen"/>
      <selection activeCell="A2" sqref="A2"/>
      <selection pane="topRight" activeCell="D2" sqref="D2"/>
      <selection pane="bottomLeft" activeCell="A8" sqref="A8"/>
      <selection pane="bottomRight" activeCell="B19" sqref="B19:B62"/>
    </sheetView>
  </sheetViews>
  <sheetFormatPr baseColWidth="10" defaultRowHeight="16.5" x14ac:dyDescent="0.3"/>
  <cols>
    <col min="1" max="1" width="3.5703125" style="31" customWidth="1"/>
    <col min="2" max="2" width="6.28515625" style="315" customWidth="1"/>
    <col min="3" max="3" width="65.42578125" style="316" customWidth="1"/>
    <col min="4" max="4" width="28.42578125" style="356" customWidth="1"/>
    <col min="5" max="5" width="44.85546875" style="370" customWidth="1"/>
    <col min="6" max="6" width="12.42578125" style="379" customWidth="1"/>
    <col min="7" max="7" width="17.140625" style="362" customWidth="1"/>
    <col min="8" max="8" width="14" style="360" customWidth="1"/>
    <col min="9" max="9" width="16.5703125" style="323" customWidth="1"/>
    <col min="10" max="10" width="12" style="327" customWidth="1"/>
    <col min="11" max="11" width="10.7109375" style="29" customWidth="1"/>
    <col min="12" max="12" width="11.28515625" style="26" customWidth="1"/>
    <col min="13" max="13" width="8.5703125" style="317" customWidth="1"/>
    <col min="14" max="15" width="6" style="388" customWidth="1"/>
    <col min="16" max="16" width="9.5703125" style="317" customWidth="1"/>
    <col min="17" max="17" width="5.85546875" style="365" customWidth="1"/>
    <col min="18" max="18" width="5.42578125" style="365" customWidth="1"/>
    <col min="19" max="19" width="8.85546875" style="317" customWidth="1"/>
    <col min="20" max="20" width="7.7109375" style="317" customWidth="1"/>
    <col min="21" max="21" width="7.140625" style="317" customWidth="1"/>
    <col min="22" max="22" width="9.140625" style="307" customWidth="1"/>
    <col min="23" max="23" width="7.7109375" style="307" customWidth="1"/>
    <col min="24" max="24" width="8.7109375" style="36" customWidth="1"/>
    <col min="25" max="25" width="8.85546875" style="307" customWidth="1"/>
    <col min="26" max="26" width="8.28515625" style="307" customWidth="1"/>
    <col min="27" max="27" width="7.140625" style="26" customWidth="1"/>
    <col min="28" max="28" width="27.28515625" style="26" customWidth="1"/>
    <col min="29" max="29" width="9.85546875" style="26" customWidth="1"/>
    <col min="30" max="38" width="11.42578125" style="26"/>
    <col min="39" max="16384" width="11.42578125" style="29"/>
  </cols>
  <sheetData>
    <row r="1" spans="1:38" ht="30" customHeight="1" x14ac:dyDescent="0.25">
      <c r="B1" s="451"/>
      <c r="C1" s="451"/>
      <c r="D1" s="451"/>
      <c r="E1" s="451"/>
      <c r="F1" s="451"/>
      <c r="G1" s="451"/>
      <c r="H1" s="451"/>
      <c r="I1" s="451"/>
      <c r="J1" s="451"/>
      <c r="K1" s="452"/>
      <c r="L1" s="452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</row>
    <row r="2" spans="1:38" ht="30" hidden="1" customHeight="1" x14ac:dyDescent="0.25"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</row>
    <row r="3" spans="1:38" ht="45.75" hidden="1" customHeight="1" x14ac:dyDescent="0.25"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</row>
    <row r="4" spans="1:38" ht="39.75" hidden="1" customHeight="1" x14ac:dyDescent="0.25"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</row>
    <row r="5" spans="1:38" ht="43.5" hidden="1" customHeight="1" x14ac:dyDescent="0.25">
      <c r="B5" s="442" t="s">
        <v>249</v>
      </c>
      <c r="C5" s="442"/>
      <c r="D5" s="456" t="s">
        <v>263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</row>
    <row r="6" spans="1:38" ht="66.75" customHeight="1" thickBot="1" x14ac:dyDescent="0.3">
      <c r="B6" s="442" t="s">
        <v>250</v>
      </c>
      <c r="C6" s="442"/>
      <c r="D6" s="346">
        <v>2022</v>
      </c>
      <c r="E6" s="366" t="s">
        <v>251</v>
      </c>
      <c r="F6" s="446" t="s">
        <v>254</v>
      </c>
      <c r="G6" s="446"/>
      <c r="H6" s="446"/>
      <c r="I6" s="446"/>
      <c r="J6" s="446"/>
      <c r="K6" s="447"/>
      <c r="L6" s="448" t="s">
        <v>0</v>
      </c>
      <c r="M6" s="449"/>
      <c r="N6" s="449"/>
      <c r="O6" s="453" t="s">
        <v>252</v>
      </c>
      <c r="P6" s="453"/>
      <c r="Q6" s="454"/>
      <c r="R6" s="454"/>
      <c r="S6" s="453"/>
      <c r="T6" s="453"/>
      <c r="U6" s="453"/>
      <c r="V6" s="480"/>
      <c r="W6" s="479" t="s">
        <v>253</v>
      </c>
      <c r="X6" s="479"/>
      <c r="Y6" s="479"/>
      <c r="Z6" s="479"/>
    </row>
    <row r="7" spans="1:38" s="339" customFormat="1" ht="76.5" customHeight="1" x14ac:dyDescent="0.2">
      <c r="A7" s="328"/>
      <c r="B7" s="329" t="s">
        <v>255</v>
      </c>
      <c r="C7" s="330" t="s">
        <v>1</v>
      </c>
      <c r="D7" s="331" t="s">
        <v>175</v>
      </c>
      <c r="E7" s="329" t="s">
        <v>2</v>
      </c>
      <c r="F7" s="331" t="s">
        <v>45</v>
      </c>
      <c r="G7" s="363" t="s">
        <v>20</v>
      </c>
      <c r="H7" s="330" t="s">
        <v>19</v>
      </c>
      <c r="I7" s="330" t="s">
        <v>20</v>
      </c>
      <c r="J7" s="329" t="s">
        <v>60</v>
      </c>
      <c r="K7" s="371" t="s">
        <v>809</v>
      </c>
      <c r="L7" s="334" t="s">
        <v>810</v>
      </c>
      <c r="M7" s="333" t="s">
        <v>48</v>
      </c>
      <c r="N7" s="385" t="s">
        <v>96</v>
      </c>
      <c r="O7" s="385" t="s">
        <v>97</v>
      </c>
      <c r="P7" s="333" t="s">
        <v>42</v>
      </c>
      <c r="Q7" s="332" t="s">
        <v>41</v>
      </c>
      <c r="R7" s="332" t="s">
        <v>40</v>
      </c>
      <c r="S7" s="335" t="s">
        <v>43</v>
      </c>
      <c r="T7" s="335" t="s">
        <v>303</v>
      </c>
      <c r="U7" s="335" t="s">
        <v>99</v>
      </c>
      <c r="V7" s="336" t="s">
        <v>48</v>
      </c>
      <c r="W7" s="336" t="str">
        <f>+P7</f>
        <v xml:space="preserve">Cumplimiento Horas Programadas </v>
      </c>
      <c r="X7" s="337" t="str">
        <f>+S7</f>
        <v>Cumplimiento de asistencia de personal</v>
      </c>
      <c r="Y7" s="336" t="str">
        <f>+T7</f>
        <v>Eficacia de capacitación</v>
      </c>
      <c r="Z7" s="336" t="s">
        <v>44</v>
      </c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</row>
    <row r="8" spans="1:38" s="414" customFormat="1" ht="57.75" hidden="1" customHeight="1" x14ac:dyDescent="0.3">
      <c r="A8" s="403"/>
      <c r="B8" s="457" t="s">
        <v>6</v>
      </c>
      <c r="C8" s="391" t="s">
        <v>29</v>
      </c>
      <c r="D8" s="404" t="s">
        <v>123</v>
      </c>
      <c r="E8" s="405" t="s">
        <v>93</v>
      </c>
      <c r="F8" s="406" t="s">
        <v>46</v>
      </c>
      <c r="G8" s="407" t="s">
        <v>264</v>
      </c>
      <c r="H8" s="407" t="s">
        <v>59</v>
      </c>
      <c r="I8" s="407" t="s">
        <v>35</v>
      </c>
      <c r="J8" s="408">
        <v>0.42430555555555555</v>
      </c>
      <c r="K8" s="409">
        <v>44583</v>
      </c>
      <c r="L8" s="409">
        <v>44583</v>
      </c>
      <c r="M8" s="410">
        <f>+L8/K8</f>
        <v>1</v>
      </c>
      <c r="N8" s="411">
        <v>1</v>
      </c>
      <c r="O8" s="411">
        <v>1</v>
      </c>
      <c r="P8" s="410">
        <f>+O8/N8</f>
        <v>1</v>
      </c>
      <c r="Q8" s="412">
        <v>68</v>
      </c>
      <c r="R8" s="412">
        <v>65</v>
      </c>
      <c r="S8" s="410">
        <f>+R8/Q8</f>
        <v>0.95588235294117652</v>
      </c>
      <c r="T8" s="410">
        <v>1</v>
      </c>
      <c r="U8" s="413">
        <v>0.67</v>
      </c>
      <c r="V8" s="444">
        <f>+AVERAGE(M8:M12)</f>
        <v>1</v>
      </c>
      <c r="W8" s="444">
        <f>+AVERAGE(P8:P12)</f>
        <v>1</v>
      </c>
      <c r="X8" s="444">
        <f>+AVERAGE(S8:S12)</f>
        <v>0.90117647058823525</v>
      </c>
      <c r="Y8" s="444">
        <f>+AVERAGE(T8:T12)</f>
        <v>0.94199999999999995</v>
      </c>
      <c r="Z8" s="444">
        <f>+AVERAGE(U8:U12)</f>
        <v>0.88400000000000001</v>
      </c>
    </row>
    <row r="9" spans="1:38" s="308" customFormat="1" ht="66" hidden="1" x14ac:dyDescent="0.3">
      <c r="A9" s="340"/>
      <c r="B9" s="429"/>
      <c r="C9" s="311" t="s">
        <v>98</v>
      </c>
      <c r="D9" s="347" t="s">
        <v>128</v>
      </c>
      <c r="E9" s="349" t="s">
        <v>94</v>
      </c>
      <c r="F9" s="376" t="s">
        <v>46</v>
      </c>
      <c r="G9" s="357" t="s">
        <v>112</v>
      </c>
      <c r="H9" s="357" t="s">
        <v>39</v>
      </c>
      <c r="I9" s="322" t="s">
        <v>32</v>
      </c>
      <c r="J9" s="324">
        <v>0.46666666666666662</v>
      </c>
      <c r="K9" s="372">
        <v>44583</v>
      </c>
      <c r="L9" s="372">
        <v>44583</v>
      </c>
      <c r="M9" s="33">
        <f t="shared" ref="M9:M12" si="0">+L9/K9</f>
        <v>1</v>
      </c>
      <c r="N9" s="386">
        <v>1</v>
      </c>
      <c r="O9" s="386">
        <v>1</v>
      </c>
      <c r="P9" s="33">
        <f t="shared" ref="P9:P12" si="1">+O9/N9</f>
        <v>1</v>
      </c>
      <c r="Q9" s="364">
        <v>5</v>
      </c>
      <c r="R9" s="364">
        <v>4</v>
      </c>
      <c r="S9" s="33">
        <f t="shared" ref="S9:S11" si="2">+R9/Q9</f>
        <v>0.8</v>
      </c>
      <c r="T9" s="33">
        <v>0.92</v>
      </c>
      <c r="U9" s="304">
        <v>0.75</v>
      </c>
      <c r="V9" s="437"/>
      <c r="W9" s="437"/>
      <c r="X9" s="437"/>
      <c r="Y9" s="437"/>
      <c r="Z9" s="437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38" s="26" customFormat="1" ht="33" hidden="1" x14ac:dyDescent="0.3">
      <c r="A10" s="340"/>
      <c r="B10" s="429"/>
      <c r="C10" s="311" t="s">
        <v>22</v>
      </c>
      <c r="D10" s="348" t="s">
        <v>128</v>
      </c>
      <c r="E10" s="352" t="s">
        <v>100</v>
      </c>
      <c r="F10" s="376" t="s">
        <v>46</v>
      </c>
      <c r="G10" s="357" t="s">
        <v>36</v>
      </c>
      <c r="H10" s="357" t="s">
        <v>36</v>
      </c>
      <c r="I10" s="322" t="s">
        <v>33</v>
      </c>
      <c r="J10" s="324">
        <v>0.46666666666666662</v>
      </c>
      <c r="K10" s="372">
        <v>44583</v>
      </c>
      <c r="L10" s="372">
        <f>+K10</f>
        <v>44583</v>
      </c>
      <c r="M10" s="33">
        <f>+L10/K10</f>
        <v>1</v>
      </c>
      <c r="N10" s="386">
        <v>1</v>
      </c>
      <c r="O10" s="386">
        <v>1</v>
      </c>
      <c r="P10" s="33">
        <f>+O10/N10</f>
        <v>1</v>
      </c>
      <c r="Q10" s="364">
        <v>16</v>
      </c>
      <c r="R10" s="364">
        <v>14</v>
      </c>
      <c r="S10" s="33">
        <f t="shared" si="2"/>
        <v>0.875</v>
      </c>
      <c r="T10" s="33">
        <v>0.88</v>
      </c>
      <c r="U10" s="304">
        <v>1</v>
      </c>
      <c r="V10" s="437"/>
      <c r="W10" s="437"/>
      <c r="X10" s="437"/>
      <c r="Y10" s="437"/>
      <c r="Z10" s="437"/>
    </row>
    <row r="11" spans="1:38" s="308" customFormat="1" ht="49.5" hidden="1" customHeight="1" x14ac:dyDescent="0.3">
      <c r="A11" s="340"/>
      <c r="B11" s="429"/>
      <c r="C11" s="311" t="s">
        <v>289</v>
      </c>
      <c r="D11" s="349" t="s">
        <v>145</v>
      </c>
      <c r="E11" s="367" t="s">
        <v>95</v>
      </c>
      <c r="F11" s="376" t="s">
        <v>46</v>
      </c>
      <c r="G11" s="357" t="s">
        <v>30</v>
      </c>
      <c r="H11" s="357" t="s">
        <v>37</v>
      </c>
      <c r="I11" s="322" t="s">
        <v>34</v>
      </c>
      <c r="J11" s="324">
        <v>0.46666666666666662</v>
      </c>
      <c r="K11" s="372">
        <v>44583</v>
      </c>
      <c r="L11" s="372">
        <v>44583</v>
      </c>
      <c r="M11" s="33">
        <f t="shared" si="0"/>
        <v>1</v>
      </c>
      <c r="N11" s="386">
        <v>1</v>
      </c>
      <c r="O11" s="386">
        <v>1</v>
      </c>
      <c r="P11" s="33">
        <f t="shared" si="1"/>
        <v>1</v>
      </c>
      <c r="Q11" s="364">
        <v>34</v>
      </c>
      <c r="R11" s="364">
        <v>34</v>
      </c>
      <c r="S11" s="33">
        <f t="shared" si="2"/>
        <v>1</v>
      </c>
      <c r="T11" s="33">
        <v>0.98</v>
      </c>
      <c r="U11" s="304">
        <v>1</v>
      </c>
      <c r="V11" s="437"/>
      <c r="W11" s="437"/>
      <c r="X11" s="437"/>
      <c r="Y11" s="437"/>
      <c r="Z11" s="437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 s="345" customFormat="1" ht="50.25" hidden="1" thickBot="1" x14ac:dyDescent="0.35">
      <c r="A12" s="341"/>
      <c r="B12" s="458"/>
      <c r="C12" s="311" t="s">
        <v>23</v>
      </c>
      <c r="D12" s="350" t="s">
        <v>151</v>
      </c>
      <c r="E12" s="368" t="s">
        <v>61</v>
      </c>
      <c r="F12" s="377" t="s">
        <v>47</v>
      </c>
      <c r="G12" s="358" t="s">
        <v>31</v>
      </c>
      <c r="H12" s="358" t="s">
        <v>38</v>
      </c>
      <c r="I12" s="361" t="s">
        <v>35</v>
      </c>
      <c r="J12" s="342">
        <v>0.71250000000000002</v>
      </c>
      <c r="K12" s="373">
        <v>44587</v>
      </c>
      <c r="L12" s="373">
        <v>44587</v>
      </c>
      <c r="M12" s="383">
        <f t="shared" si="0"/>
        <v>1</v>
      </c>
      <c r="N12" s="387">
        <v>1</v>
      </c>
      <c r="O12" s="387">
        <v>1</v>
      </c>
      <c r="P12" s="383">
        <f t="shared" si="1"/>
        <v>1</v>
      </c>
      <c r="Q12" s="380">
        <v>8</v>
      </c>
      <c r="R12" s="380">
        <v>7</v>
      </c>
      <c r="S12" s="383">
        <f>+R12/Q12</f>
        <v>0.875</v>
      </c>
      <c r="T12" s="383">
        <v>0.93</v>
      </c>
      <c r="U12" s="343">
        <v>1</v>
      </c>
      <c r="V12" s="445"/>
      <c r="W12" s="445"/>
      <c r="X12" s="445"/>
      <c r="Y12" s="445"/>
      <c r="Z12" s="445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</row>
    <row r="13" spans="1:38" s="426" customFormat="1" ht="33" hidden="1" x14ac:dyDescent="0.3">
      <c r="A13" s="415"/>
      <c r="B13" s="429" t="s">
        <v>8</v>
      </c>
      <c r="C13" s="391" t="s">
        <v>24</v>
      </c>
      <c r="D13" s="416" t="s">
        <v>152</v>
      </c>
      <c r="E13" s="417" t="s">
        <v>62</v>
      </c>
      <c r="F13" s="418" t="s">
        <v>46</v>
      </c>
      <c r="G13" s="419" t="s">
        <v>264</v>
      </c>
      <c r="H13" s="419" t="s">
        <v>59</v>
      </c>
      <c r="I13" s="419" t="s">
        <v>35</v>
      </c>
      <c r="J13" s="420">
        <v>0.42430555555555555</v>
      </c>
      <c r="K13" s="421">
        <v>44611</v>
      </c>
      <c r="L13" s="421">
        <v>44611</v>
      </c>
      <c r="M13" s="422">
        <f>+L13/K13</f>
        <v>1</v>
      </c>
      <c r="N13" s="423">
        <v>1</v>
      </c>
      <c r="O13" s="423">
        <v>1</v>
      </c>
      <c r="P13" s="422">
        <f t="shared" ref="P13:P70" si="3">+O13/N13</f>
        <v>1</v>
      </c>
      <c r="Q13" s="424">
        <v>70</v>
      </c>
      <c r="R13" s="424">
        <v>53</v>
      </c>
      <c r="S13" s="422">
        <v>1</v>
      </c>
      <c r="T13" s="422">
        <v>0.94</v>
      </c>
      <c r="U13" s="425">
        <v>0.78</v>
      </c>
      <c r="V13" s="437">
        <f>+AVERAGE($M$13:M$18)</f>
        <v>1</v>
      </c>
      <c r="W13" s="437">
        <f>+AVERAGE($P$13:$P$18)</f>
        <v>1</v>
      </c>
      <c r="X13" s="437">
        <f>+AVERAGE($S$13:$S$18)</f>
        <v>0.95707070707070707</v>
      </c>
      <c r="Y13" s="437">
        <f>+AVERAGE($T$13:$T$18)</f>
        <v>0.97333333333333327</v>
      </c>
      <c r="Z13" s="437">
        <f>+AVERAGE($U$13:$U$18)</f>
        <v>0.96333333333333337</v>
      </c>
    </row>
    <row r="14" spans="1:38" ht="66" hidden="1" x14ac:dyDescent="0.3">
      <c r="B14" s="429"/>
      <c r="C14" s="311" t="s">
        <v>113</v>
      </c>
      <c r="D14" s="347" t="s">
        <v>128</v>
      </c>
      <c r="E14" s="352" t="s">
        <v>101</v>
      </c>
      <c r="F14" s="376" t="s">
        <v>46</v>
      </c>
      <c r="G14" s="357" t="s">
        <v>112</v>
      </c>
      <c r="H14" s="357" t="s">
        <v>39</v>
      </c>
      <c r="I14" s="322" t="s">
        <v>32</v>
      </c>
      <c r="J14" s="324">
        <v>0.46666666666666662</v>
      </c>
      <c r="K14" s="372">
        <v>44611</v>
      </c>
      <c r="L14" s="372">
        <v>44611</v>
      </c>
      <c r="M14" s="384">
        <f>+L14/K14</f>
        <v>1</v>
      </c>
      <c r="N14" s="386">
        <v>1</v>
      </c>
      <c r="O14" s="386">
        <v>1</v>
      </c>
      <c r="P14" s="33">
        <f t="shared" si="3"/>
        <v>1</v>
      </c>
      <c r="Q14" s="364">
        <v>5</v>
      </c>
      <c r="R14" s="364">
        <v>5</v>
      </c>
      <c r="S14" s="33">
        <f t="shared" ref="S14:S70" si="4">+R14/Q14</f>
        <v>1</v>
      </c>
      <c r="T14" s="33">
        <v>0.96</v>
      </c>
      <c r="U14" s="304">
        <v>1</v>
      </c>
      <c r="V14" s="437"/>
      <c r="W14" s="437"/>
      <c r="X14" s="437"/>
      <c r="Y14" s="437"/>
      <c r="Z14" s="437"/>
    </row>
    <row r="15" spans="1:38" ht="33" hidden="1" x14ac:dyDescent="0.3">
      <c r="B15" s="429"/>
      <c r="C15" s="311" t="s">
        <v>25</v>
      </c>
      <c r="D15" s="348" t="s">
        <v>122</v>
      </c>
      <c r="E15" s="352" t="s">
        <v>121</v>
      </c>
      <c r="F15" s="376" t="s">
        <v>46</v>
      </c>
      <c r="G15" s="357" t="s">
        <v>36</v>
      </c>
      <c r="H15" s="357" t="s">
        <v>36</v>
      </c>
      <c r="I15" s="322" t="s">
        <v>33</v>
      </c>
      <c r="J15" s="324">
        <v>0.46666666666666662</v>
      </c>
      <c r="K15" s="372">
        <v>44611</v>
      </c>
      <c r="L15" s="372">
        <v>44611</v>
      </c>
      <c r="M15" s="384">
        <f>+L15/K15</f>
        <v>1</v>
      </c>
      <c r="N15" s="386">
        <v>1</v>
      </c>
      <c r="O15" s="386">
        <v>1</v>
      </c>
      <c r="P15" s="33">
        <f t="shared" si="3"/>
        <v>1</v>
      </c>
      <c r="Q15" s="364">
        <v>11</v>
      </c>
      <c r="R15" s="364">
        <v>10</v>
      </c>
      <c r="S15" s="33">
        <f t="shared" si="4"/>
        <v>0.90909090909090906</v>
      </c>
      <c r="T15" s="33">
        <v>0.98</v>
      </c>
      <c r="U15" s="304">
        <v>1</v>
      </c>
      <c r="V15" s="437"/>
      <c r="W15" s="437"/>
      <c r="X15" s="437"/>
      <c r="Y15" s="437"/>
      <c r="Z15" s="437"/>
    </row>
    <row r="16" spans="1:38" ht="49.5" hidden="1" x14ac:dyDescent="0.3">
      <c r="B16" s="429"/>
      <c r="C16" s="311" t="s">
        <v>207</v>
      </c>
      <c r="D16" s="349" t="s">
        <v>146</v>
      </c>
      <c r="E16" s="352" t="s">
        <v>102</v>
      </c>
      <c r="F16" s="376" t="s">
        <v>46</v>
      </c>
      <c r="G16" s="357" t="s">
        <v>30</v>
      </c>
      <c r="H16" s="357" t="s">
        <v>37</v>
      </c>
      <c r="I16" s="322" t="s">
        <v>34</v>
      </c>
      <c r="J16" s="324">
        <v>0.46666666666666662</v>
      </c>
      <c r="K16" s="372">
        <v>44611</v>
      </c>
      <c r="L16" s="372">
        <v>44611</v>
      </c>
      <c r="M16" s="384">
        <f>+L16/K16</f>
        <v>1</v>
      </c>
      <c r="N16" s="386">
        <v>1</v>
      </c>
      <c r="O16" s="386">
        <v>1</v>
      </c>
      <c r="P16" s="33">
        <f t="shared" si="3"/>
        <v>1</v>
      </c>
      <c r="Q16" s="364">
        <v>25</v>
      </c>
      <c r="R16" s="364">
        <v>25</v>
      </c>
      <c r="S16" s="33">
        <f t="shared" si="4"/>
        <v>1</v>
      </c>
      <c r="T16" s="33">
        <v>1</v>
      </c>
      <c r="U16" s="304">
        <v>1</v>
      </c>
      <c r="V16" s="437"/>
      <c r="W16" s="437"/>
      <c r="X16" s="437"/>
      <c r="Y16" s="437"/>
      <c r="Z16" s="437"/>
    </row>
    <row r="17" spans="1:27" ht="56.25" hidden="1" customHeight="1" x14ac:dyDescent="0.3">
      <c r="B17" s="429"/>
      <c r="C17" s="311" t="s">
        <v>257</v>
      </c>
      <c r="D17" s="347" t="s">
        <v>259</v>
      </c>
      <c r="E17" s="352" t="s">
        <v>258</v>
      </c>
      <c r="F17" s="376" t="s">
        <v>46</v>
      </c>
      <c r="G17" s="357" t="s">
        <v>30</v>
      </c>
      <c r="H17" s="357" t="s">
        <v>37</v>
      </c>
      <c r="I17" s="322" t="s">
        <v>34</v>
      </c>
      <c r="J17" s="324">
        <v>0.46666666666666662</v>
      </c>
      <c r="K17" s="372">
        <v>44611</v>
      </c>
      <c r="L17" s="372">
        <v>44611</v>
      </c>
      <c r="M17" s="384">
        <f t="shared" ref="M17" si="5">+L17/K17</f>
        <v>1</v>
      </c>
      <c r="N17" s="386">
        <v>1</v>
      </c>
      <c r="O17" s="386">
        <v>1</v>
      </c>
      <c r="P17" s="33">
        <f t="shared" ref="P17" si="6">+O17/N17</f>
        <v>1</v>
      </c>
      <c r="Q17" s="364">
        <v>9</v>
      </c>
      <c r="R17" s="364">
        <v>9</v>
      </c>
      <c r="S17" s="33">
        <f t="shared" si="4"/>
        <v>1</v>
      </c>
      <c r="T17" s="33">
        <v>0.96</v>
      </c>
      <c r="U17" s="304">
        <v>1</v>
      </c>
      <c r="V17" s="437"/>
      <c r="W17" s="437"/>
      <c r="X17" s="437"/>
      <c r="Y17" s="437"/>
      <c r="Z17" s="437"/>
      <c r="AA17" s="309" t="s">
        <v>260</v>
      </c>
    </row>
    <row r="18" spans="1:27" ht="82.5" hidden="1" x14ac:dyDescent="0.3">
      <c r="B18" s="441"/>
      <c r="C18" s="311" t="s">
        <v>84</v>
      </c>
      <c r="D18" s="349" t="s">
        <v>153</v>
      </c>
      <c r="E18" s="352" t="s">
        <v>85</v>
      </c>
      <c r="F18" s="376" t="s">
        <v>46</v>
      </c>
      <c r="G18" s="357" t="s">
        <v>68</v>
      </c>
      <c r="H18" s="357" t="s">
        <v>71</v>
      </c>
      <c r="I18" s="322" t="s">
        <v>67</v>
      </c>
      <c r="J18" s="324">
        <v>0.46666666666666662</v>
      </c>
      <c r="K18" s="372">
        <v>44618</v>
      </c>
      <c r="L18" s="372">
        <v>44618</v>
      </c>
      <c r="M18" s="384">
        <f t="shared" ref="M18:M28" si="7">+L18/K18</f>
        <v>1</v>
      </c>
      <c r="N18" s="386">
        <v>1</v>
      </c>
      <c r="O18" s="386">
        <v>1</v>
      </c>
      <c r="P18" s="33">
        <f t="shared" si="3"/>
        <v>1</v>
      </c>
      <c r="Q18" s="364">
        <v>6</v>
      </c>
      <c r="R18" s="364">
        <v>5</v>
      </c>
      <c r="S18" s="33">
        <f t="shared" si="4"/>
        <v>0.83333333333333337</v>
      </c>
      <c r="T18" s="33">
        <v>1</v>
      </c>
      <c r="U18" s="304">
        <v>1</v>
      </c>
      <c r="V18" s="437"/>
      <c r="W18" s="437"/>
      <c r="X18" s="437"/>
      <c r="Y18" s="437"/>
      <c r="Z18" s="437"/>
    </row>
    <row r="19" spans="1:27" ht="44.25" customHeight="1" x14ac:dyDescent="0.3">
      <c r="B19" s="429" t="s">
        <v>9</v>
      </c>
      <c r="C19" s="311" t="s">
        <v>76</v>
      </c>
      <c r="D19" s="347" t="s">
        <v>155</v>
      </c>
      <c r="E19" s="352" t="s">
        <v>77</v>
      </c>
      <c r="F19" s="376" t="s">
        <v>46</v>
      </c>
      <c r="G19" s="357" t="s">
        <v>68</v>
      </c>
      <c r="H19" s="357" t="s">
        <v>71</v>
      </c>
      <c r="I19" s="322" t="s">
        <v>67</v>
      </c>
      <c r="J19" s="324">
        <v>0.46666666666666662</v>
      </c>
      <c r="K19" s="372">
        <v>44625</v>
      </c>
      <c r="L19" s="372">
        <v>44625</v>
      </c>
      <c r="M19" s="33">
        <f t="shared" si="7"/>
        <v>1</v>
      </c>
      <c r="N19" s="386">
        <v>1</v>
      </c>
      <c r="O19" s="386">
        <v>1</v>
      </c>
      <c r="P19" s="33">
        <f t="shared" si="3"/>
        <v>1</v>
      </c>
      <c r="Q19" s="364">
        <v>6</v>
      </c>
      <c r="R19" s="364">
        <v>5</v>
      </c>
      <c r="S19" s="33">
        <f t="shared" si="4"/>
        <v>0.83333333333333337</v>
      </c>
      <c r="T19" s="33">
        <v>1</v>
      </c>
      <c r="U19" s="304">
        <v>1</v>
      </c>
      <c r="V19" s="437">
        <f>+AVERAGE($M$19:$M$22)</f>
        <v>1.0000056013622514</v>
      </c>
      <c r="W19" s="437">
        <f>+AVERAGE($P$19:$P$22)</f>
        <v>1</v>
      </c>
      <c r="X19" s="437">
        <f>+AVERAGE(S19:S22)</f>
        <v>0.95833333333333337</v>
      </c>
      <c r="Y19" s="437">
        <f>+AVERAGE($T$19:$T$22)</f>
        <v>0.95750000000000002</v>
      </c>
      <c r="Z19" s="437">
        <f>+AVERAGE($U$19:$U$22)</f>
        <v>1</v>
      </c>
    </row>
    <row r="20" spans="1:27" s="402" customFormat="1" ht="34.5" hidden="1" customHeight="1" x14ac:dyDescent="0.3">
      <c r="A20" s="390"/>
      <c r="B20" s="429"/>
      <c r="C20" s="391" t="s">
        <v>277</v>
      </c>
      <c r="D20" s="392" t="s">
        <v>125</v>
      </c>
      <c r="E20" s="393" t="s">
        <v>65</v>
      </c>
      <c r="F20" s="394" t="s">
        <v>46</v>
      </c>
      <c r="G20" s="395" t="s">
        <v>264</v>
      </c>
      <c r="H20" s="395" t="s">
        <v>59</v>
      </c>
      <c r="I20" s="395" t="s">
        <v>35</v>
      </c>
      <c r="J20" s="396">
        <v>0.42430555555555555</v>
      </c>
      <c r="K20" s="397">
        <v>44632</v>
      </c>
      <c r="L20" s="397">
        <v>44632</v>
      </c>
      <c r="M20" s="398">
        <f t="shared" si="7"/>
        <v>1</v>
      </c>
      <c r="N20" s="399">
        <v>1</v>
      </c>
      <c r="O20" s="399">
        <v>1</v>
      </c>
      <c r="P20" s="398">
        <f t="shared" si="3"/>
        <v>1</v>
      </c>
      <c r="Q20" s="401">
        <v>65</v>
      </c>
      <c r="R20" s="401">
        <v>65</v>
      </c>
      <c r="S20" s="398">
        <f t="shared" si="4"/>
        <v>1</v>
      </c>
      <c r="T20" s="398">
        <v>1</v>
      </c>
      <c r="U20" s="427">
        <v>1</v>
      </c>
      <c r="V20" s="437"/>
      <c r="W20" s="437"/>
      <c r="X20" s="437"/>
      <c r="Y20" s="437"/>
      <c r="Z20" s="437"/>
    </row>
    <row r="21" spans="1:27" ht="44.25" hidden="1" customHeight="1" x14ac:dyDescent="0.3">
      <c r="B21" s="429"/>
      <c r="C21" s="34" t="s">
        <v>195</v>
      </c>
      <c r="D21" s="347" t="s">
        <v>196</v>
      </c>
      <c r="E21" s="352" t="s">
        <v>197</v>
      </c>
      <c r="F21" s="376" t="s">
        <v>46</v>
      </c>
      <c r="G21" s="357" t="s">
        <v>36</v>
      </c>
      <c r="H21" s="357" t="s">
        <v>36</v>
      </c>
      <c r="I21" s="322" t="s">
        <v>33</v>
      </c>
      <c r="J21" s="324">
        <v>0.46666666666666662</v>
      </c>
      <c r="K21" s="372">
        <v>44632</v>
      </c>
      <c r="L21" s="372">
        <v>44633</v>
      </c>
      <c r="M21" s="33">
        <f t="shared" si="7"/>
        <v>1.0000224054490052</v>
      </c>
      <c r="N21" s="386">
        <v>1</v>
      </c>
      <c r="O21" s="386">
        <v>1</v>
      </c>
      <c r="P21" s="33">
        <f t="shared" si="3"/>
        <v>1</v>
      </c>
      <c r="Q21" s="364">
        <v>11</v>
      </c>
      <c r="R21" s="364">
        <v>11</v>
      </c>
      <c r="S21" s="33">
        <f t="shared" si="4"/>
        <v>1</v>
      </c>
      <c r="T21" s="33">
        <v>0.95</v>
      </c>
      <c r="U21" s="304">
        <v>1</v>
      </c>
      <c r="V21" s="437"/>
      <c r="W21" s="437"/>
      <c r="X21" s="437"/>
      <c r="Y21" s="437"/>
      <c r="Z21" s="437"/>
    </row>
    <row r="22" spans="1:27" ht="66" hidden="1" x14ac:dyDescent="0.3">
      <c r="B22" s="429"/>
      <c r="C22" s="310" t="s">
        <v>276</v>
      </c>
      <c r="D22" s="347" t="s">
        <v>158</v>
      </c>
      <c r="E22" s="352" t="s">
        <v>103</v>
      </c>
      <c r="F22" s="376" t="s">
        <v>46</v>
      </c>
      <c r="G22" s="357" t="s">
        <v>256</v>
      </c>
      <c r="H22" s="357" t="s">
        <v>37</v>
      </c>
      <c r="I22" s="322" t="s">
        <v>34</v>
      </c>
      <c r="J22" s="324">
        <v>0.46666666666666662</v>
      </c>
      <c r="K22" s="372">
        <v>44632</v>
      </c>
      <c r="L22" s="372">
        <v>44632</v>
      </c>
      <c r="M22" s="33">
        <f t="shared" si="7"/>
        <v>1</v>
      </c>
      <c r="N22" s="386">
        <v>1</v>
      </c>
      <c r="O22" s="386">
        <v>1</v>
      </c>
      <c r="P22" s="33">
        <f t="shared" si="3"/>
        <v>1</v>
      </c>
      <c r="Q22" s="364">
        <v>24</v>
      </c>
      <c r="R22" s="364">
        <v>24</v>
      </c>
      <c r="S22" s="33">
        <f t="shared" si="4"/>
        <v>1</v>
      </c>
      <c r="T22" s="33">
        <v>0.88</v>
      </c>
      <c r="U22" s="304">
        <v>1</v>
      </c>
      <c r="V22" s="437"/>
      <c r="W22" s="437"/>
      <c r="X22" s="437"/>
      <c r="Y22" s="437"/>
      <c r="Z22" s="437"/>
    </row>
    <row r="23" spans="1:27" s="402" customFormat="1" ht="36" hidden="1" customHeight="1" x14ac:dyDescent="0.3">
      <c r="A23" s="390">
        <v>1</v>
      </c>
      <c r="B23" s="441" t="s">
        <v>10</v>
      </c>
      <c r="C23" s="391" t="s">
        <v>275</v>
      </c>
      <c r="D23" s="392" t="s">
        <v>182</v>
      </c>
      <c r="E23" s="393" t="s">
        <v>183</v>
      </c>
      <c r="F23" s="394" t="s">
        <v>46</v>
      </c>
      <c r="G23" s="395" t="s">
        <v>261</v>
      </c>
      <c r="H23" s="395" t="s">
        <v>181</v>
      </c>
      <c r="I23" s="395" t="s">
        <v>184</v>
      </c>
      <c r="J23" s="396">
        <v>0.46666666666666662</v>
      </c>
      <c r="K23" s="397">
        <v>44652</v>
      </c>
      <c r="L23" s="397">
        <v>44652</v>
      </c>
      <c r="M23" s="398">
        <f t="shared" si="7"/>
        <v>1</v>
      </c>
      <c r="N23" s="399">
        <v>1</v>
      </c>
      <c r="O23" s="399">
        <v>1</v>
      </c>
      <c r="P23" s="398">
        <f t="shared" si="3"/>
        <v>1</v>
      </c>
      <c r="Q23" s="401">
        <v>45</v>
      </c>
      <c r="R23" s="401">
        <v>45</v>
      </c>
      <c r="S23" s="398">
        <f t="shared" si="4"/>
        <v>1</v>
      </c>
      <c r="T23" s="398">
        <v>0.99</v>
      </c>
      <c r="U23" s="398">
        <v>1</v>
      </c>
      <c r="V23" s="437">
        <f>+AVERAGE($M$23:$M$32)</f>
        <v>1.0000067186240258</v>
      </c>
      <c r="W23" s="437">
        <f>+AVERAGE($P$23:$P$32)</f>
        <v>1</v>
      </c>
      <c r="X23" s="437">
        <f>+AVERAGE($S$23:$S$32)</f>
        <v>0.97909961685823765</v>
      </c>
      <c r="Y23" s="437">
        <f>+AVERAGE($T$23:$T$32)</f>
        <v>0.82899999999999996</v>
      </c>
      <c r="Z23" s="437">
        <f>+AVERAGE($U$23:$U$32)</f>
        <v>0.86799999999999999</v>
      </c>
    </row>
    <row r="24" spans="1:27" ht="33" x14ac:dyDescent="0.3">
      <c r="A24" s="31">
        <f>+A23+1</f>
        <v>2</v>
      </c>
      <c r="B24" s="441"/>
      <c r="C24" s="311" t="s">
        <v>272</v>
      </c>
      <c r="D24" s="347" t="s">
        <v>165</v>
      </c>
      <c r="E24" s="352" t="s">
        <v>273</v>
      </c>
      <c r="F24" s="376" t="s">
        <v>46</v>
      </c>
      <c r="G24" s="357" t="s">
        <v>36</v>
      </c>
      <c r="H24" s="357" t="s">
        <v>36</v>
      </c>
      <c r="I24" s="357" t="s">
        <v>274</v>
      </c>
      <c r="J24" s="325">
        <v>0.25</v>
      </c>
      <c r="K24" s="372">
        <v>44652</v>
      </c>
      <c r="L24" s="372">
        <v>44655</v>
      </c>
      <c r="M24" s="33">
        <f t="shared" si="7"/>
        <v>1.0000671862402579</v>
      </c>
      <c r="N24" s="386">
        <v>1</v>
      </c>
      <c r="O24" s="386">
        <v>1</v>
      </c>
      <c r="P24" s="33">
        <f t="shared" si="3"/>
        <v>1</v>
      </c>
      <c r="Q24" s="364">
        <v>13</v>
      </c>
      <c r="R24" s="364">
        <v>13</v>
      </c>
      <c r="S24" s="33">
        <f t="shared" si="4"/>
        <v>1</v>
      </c>
      <c r="T24" s="33">
        <v>0.85</v>
      </c>
      <c r="U24" s="33">
        <v>0.92</v>
      </c>
      <c r="V24" s="437"/>
      <c r="W24" s="437"/>
      <c r="X24" s="437"/>
      <c r="Y24" s="437"/>
      <c r="Z24" s="437"/>
    </row>
    <row r="25" spans="1:27" ht="33" hidden="1" x14ac:dyDescent="0.3">
      <c r="A25" s="31">
        <f t="shared" ref="A25:A32" si="8">+A24+1</f>
        <v>3</v>
      </c>
      <c r="B25" s="441"/>
      <c r="C25" s="311" t="s">
        <v>86</v>
      </c>
      <c r="D25" s="347" t="s">
        <v>156</v>
      </c>
      <c r="E25" s="352" t="s">
        <v>87</v>
      </c>
      <c r="F25" s="376" t="s">
        <v>46</v>
      </c>
      <c r="G25" s="357" t="s">
        <v>68</v>
      </c>
      <c r="H25" s="357" t="s">
        <v>71</v>
      </c>
      <c r="I25" s="357" t="s">
        <v>67</v>
      </c>
      <c r="J25" s="325">
        <v>0.46666666666666662</v>
      </c>
      <c r="K25" s="372">
        <v>44660</v>
      </c>
      <c r="L25" s="372">
        <v>44660</v>
      </c>
      <c r="M25" s="33">
        <f t="shared" si="7"/>
        <v>1</v>
      </c>
      <c r="N25" s="386">
        <v>1</v>
      </c>
      <c r="O25" s="386">
        <v>1</v>
      </c>
      <c r="P25" s="33">
        <f t="shared" si="3"/>
        <v>1</v>
      </c>
      <c r="Q25" s="364">
        <v>6</v>
      </c>
      <c r="R25" s="364">
        <v>6</v>
      </c>
      <c r="S25" s="33">
        <f t="shared" si="4"/>
        <v>1</v>
      </c>
      <c r="T25" s="33">
        <v>0.99</v>
      </c>
      <c r="U25" s="33">
        <v>1</v>
      </c>
      <c r="V25" s="437"/>
      <c r="W25" s="437"/>
      <c r="X25" s="437"/>
      <c r="Y25" s="437"/>
      <c r="Z25" s="437"/>
    </row>
    <row r="26" spans="1:27" ht="66" x14ac:dyDescent="0.3">
      <c r="A26" s="31">
        <f t="shared" si="8"/>
        <v>4</v>
      </c>
      <c r="B26" s="441"/>
      <c r="C26" s="311" t="s">
        <v>74</v>
      </c>
      <c r="D26" s="347" t="s">
        <v>159</v>
      </c>
      <c r="E26" s="352" t="s">
        <v>75</v>
      </c>
      <c r="F26" s="376" t="s">
        <v>46</v>
      </c>
      <c r="G26" s="357" t="s">
        <v>68</v>
      </c>
      <c r="H26" s="357" t="s">
        <v>59</v>
      </c>
      <c r="I26" s="357" t="s">
        <v>67</v>
      </c>
      <c r="J26" s="325">
        <v>0.42430555555555555</v>
      </c>
      <c r="K26" s="372">
        <v>44674</v>
      </c>
      <c r="L26" s="372">
        <v>44674</v>
      </c>
      <c r="M26" s="33">
        <f t="shared" si="7"/>
        <v>1</v>
      </c>
      <c r="N26" s="386">
        <v>1</v>
      </c>
      <c r="O26" s="386">
        <v>1</v>
      </c>
      <c r="P26" s="33">
        <f t="shared" si="3"/>
        <v>1</v>
      </c>
      <c r="Q26" s="364">
        <v>60</v>
      </c>
      <c r="R26" s="364">
        <v>59</v>
      </c>
      <c r="S26" s="33">
        <f t="shared" si="4"/>
        <v>0.98333333333333328</v>
      </c>
      <c r="T26" s="33">
        <v>0.9</v>
      </c>
      <c r="U26" s="33">
        <v>1</v>
      </c>
      <c r="V26" s="437"/>
      <c r="W26" s="437"/>
      <c r="X26" s="437"/>
      <c r="Y26" s="437"/>
      <c r="Z26" s="437"/>
    </row>
    <row r="27" spans="1:27" ht="36.75" hidden="1" x14ac:dyDescent="0.3">
      <c r="A27" s="31">
        <f t="shared" si="8"/>
        <v>5</v>
      </c>
      <c r="B27" s="441"/>
      <c r="C27" s="311" t="s">
        <v>129</v>
      </c>
      <c r="D27" s="347" t="s">
        <v>127</v>
      </c>
      <c r="E27" s="352" t="s">
        <v>130</v>
      </c>
      <c r="F27" s="376" t="s">
        <v>46</v>
      </c>
      <c r="G27" s="357" t="s">
        <v>112</v>
      </c>
      <c r="H27" s="357" t="s">
        <v>39</v>
      </c>
      <c r="I27" s="357" t="s">
        <v>32</v>
      </c>
      <c r="J27" s="325">
        <v>0.46666666666666662</v>
      </c>
      <c r="K27" s="372">
        <v>44674</v>
      </c>
      <c r="L27" s="372">
        <v>44674</v>
      </c>
      <c r="M27" s="33">
        <f t="shared" si="7"/>
        <v>1</v>
      </c>
      <c r="N27" s="386">
        <v>1</v>
      </c>
      <c r="O27" s="386">
        <v>1</v>
      </c>
      <c r="P27" s="33">
        <f t="shared" si="3"/>
        <v>1</v>
      </c>
      <c r="Q27" s="364">
        <v>5</v>
      </c>
      <c r="R27" s="364">
        <v>5</v>
      </c>
      <c r="S27" s="33">
        <f t="shared" si="4"/>
        <v>1</v>
      </c>
      <c r="T27" s="33">
        <v>0.94</v>
      </c>
      <c r="U27" s="33">
        <v>1</v>
      </c>
      <c r="V27" s="437"/>
      <c r="W27" s="437"/>
      <c r="X27" s="437"/>
      <c r="Y27" s="437"/>
      <c r="Z27" s="437"/>
    </row>
    <row r="28" spans="1:27" ht="33" x14ac:dyDescent="0.3">
      <c r="A28" s="31">
        <f t="shared" si="8"/>
        <v>6</v>
      </c>
      <c r="B28" s="441"/>
      <c r="C28" s="311" t="s">
        <v>193</v>
      </c>
      <c r="D28" s="347" t="s">
        <v>189</v>
      </c>
      <c r="E28" s="352" t="s">
        <v>188</v>
      </c>
      <c r="F28" s="376" t="s">
        <v>46</v>
      </c>
      <c r="G28" s="357" t="s">
        <v>36</v>
      </c>
      <c r="H28" s="357" t="s">
        <v>36</v>
      </c>
      <c r="I28" s="357" t="s">
        <v>33</v>
      </c>
      <c r="J28" s="325">
        <v>0.46666666666666662</v>
      </c>
      <c r="K28" s="372">
        <v>44674</v>
      </c>
      <c r="L28" s="372">
        <v>44674</v>
      </c>
      <c r="M28" s="33">
        <f t="shared" si="7"/>
        <v>1</v>
      </c>
      <c r="N28" s="386">
        <v>1</v>
      </c>
      <c r="O28" s="386">
        <v>1</v>
      </c>
      <c r="P28" s="33">
        <f t="shared" si="3"/>
        <v>1</v>
      </c>
      <c r="Q28" s="364">
        <v>13</v>
      </c>
      <c r="R28" s="364">
        <v>13</v>
      </c>
      <c r="S28" s="33">
        <f t="shared" si="4"/>
        <v>1</v>
      </c>
      <c r="T28" s="33">
        <v>0.75</v>
      </c>
      <c r="U28" s="33">
        <v>1</v>
      </c>
      <c r="V28" s="437"/>
      <c r="W28" s="437"/>
      <c r="X28" s="437"/>
      <c r="Y28" s="437"/>
      <c r="Z28" s="437"/>
    </row>
    <row r="29" spans="1:27" ht="49.5" hidden="1" x14ac:dyDescent="0.3">
      <c r="A29" s="31">
        <f t="shared" si="8"/>
        <v>7</v>
      </c>
      <c r="B29" s="441"/>
      <c r="C29" s="311" t="s">
        <v>271</v>
      </c>
      <c r="D29" s="347" t="s">
        <v>147</v>
      </c>
      <c r="E29" s="352" t="s">
        <v>104</v>
      </c>
      <c r="F29" s="376" t="s">
        <v>46</v>
      </c>
      <c r="G29" s="357" t="s">
        <v>30</v>
      </c>
      <c r="H29" s="357" t="s">
        <v>37</v>
      </c>
      <c r="I29" s="357" t="s">
        <v>34</v>
      </c>
      <c r="J29" s="325">
        <v>0.46666666666666662</v>
      </c>
      <c r="K29" s="372">
        <v>44674</v>
      </c>
      <c r="L29" s="372">
        <v>44674</v>
      </c>
      <c r="M29" s="33">
        <f t="shared" ref="M29:M31" si="9">+L29/K29</f>
        <v>1</v>
      </c>
      <c r="N29" s="386">
        <v>1</v>
      </c>
      <c r="O29" s="386">
        <v>1</v>
      </c>
      <c r="P29" s="33">
        <f t="shared" ref="P29:P31" si="10">+O29/N29</f>
        <v>1</v>
      </c>
      <c r="Q29" s="364">
        <v>45</v>
      </c>
      <c r="R29" s="364">
        <v>44</v>
      </c>
      <c r="S29" s="33">
        <f t="shared" ref="S29:S31" si="11">+R29/Q29</f>
        <v>0.97777777777777775</v>
      </c>
      <c r="T29" s="33">
        <v>0</v>
      </c>
      <c r="U29" s="33">
        <v>0</v>
      </c>
      <c r="V29" s="437"/>
      <c r="W29" s="437"/>
      <c r="X29" s="437"/>
      <c r="Y29" s="437"/>
      <c r="Z29" s="437"/>
    </row>
    <row r="30" spans="1:27" s="402" customFormat="1" ht="30" hidden="1" customHeight="1" x14ac:dyDescent="0.3">
      <c r="A30" s="390">
        <f t="shared" si="8"/>
        <v>8</v>
      </c>
      <c r="B30" s="441"/>
      <c r="C30" s="391" t="s">
        <v>26</v>
      </c>
      <c r="D30" s="392" t="s">
        <v>124</v>
      </c>
      <c r="E30" s="393" t="s">
        <v>64</v>
      </c>
      <c r="F30" s="394" t="s">
        <v>46</v>
      </c>
      <c r="G30" s="395" t="s">
        <v>264</v>
      </c>
      <c r="H30" s="395" t="s">
        <v>63</v>
      </c>
      <c r="I30" s="395" t="s">
        <v>35</v>
      </c>
      <c r="J30" s="396">
        <v>1200</v>
      </c>
      <c r="K30" s="397">
        <v>44674</v>
      </c>
      <c r="L30" s="397">
        <v>44674</v>
      </c>
      <c r="M30" s="398">
        <f t="shared" si="9"/>
        <v>1</v>
      </c>
      <c r="N30" s="399">
        <v>1</v>
      </c>
      <c r="O30" s="399">
        <v>1</v>
      </c>
      <c r="P30" s="398">
        <f t="shared" si="10"/>
        <v>1</v>
      </c>
      <c r="Q30" s="401">
        <v>15</v>
      </c>
      <c r="R30" s="401">
        <v>14</v>
      </c>
      <c r="S30" s="398">
        <f t="shared" si="11"/>
        <v>0.93333333333333335</v>
      </c>
      <c r="T30" s="398">
        <v>0.96</v>
      </c>
      <c r="U30" s="398">
        <v>0.93</v>
      </c>
      <c r="V30" s="437"/>
      <c r="W30" s="437"/>
      <c r="X30" s="437"/>
      <c r="Y30" s="437"/>
      <c r="Z30" s="437"/>
    </row>
    <row r="31" spans="1:27" s="402" customFormat="1" ht="26.25" hidden="1" customHeight="1" x14ac:dyDescent="0.3">
      <c r="A31" s="390">
        <f t="shared" si="8"/>
        <v>9</v>
      </c>
      <c r="B31" s="441"/>
      <c r="C31" s="391" t="s">
        <v>27</v>
      </c>
      <c r="D31" s="392" t="s">
        <v>157</v>
      </c>
      <c r="E31" s="393" t="s">
        <v>812</v>
      </c>
      <c r="F31" s="394" t="s">
        <v>46</v>
      </c>
      <c r="G31" s="395" t="s">
        <v>264</v>
      </c>
      <c r="H31" s="395" t="s">
        <v>66</v>
      </c>
      <c r="I31" s="395" t="s">
        <v>35</v>
      </c>
      <c r="J31" s="396">
        <v>0.33333333333333331</v>
      </c>
      <c r="K31" s="397">
        <v>44674</v>
      </c>
      <c r="L31" s="397">
        <v>44674</v>
      </c>
      <c r="M31" s="398">
        <f t="shared" si="9"/>
        <v>1</v>
      </c>
      <c r="N31" s="399">
        <v>1</v>
      </c>
      <c r="O31" s="399">
        <v>1</v>
      </c>
      <c r="P31" s="398">
        <f t="shared" si="10"/>
        <v>1</v>
      </c>
      <c r="Q31" s="401">
        <v>5</v>
      </c>
      <c r="R31" s="401">
        <v>5</v>
      </c>
      <c r="S31" s="398">
        <f t="shared" si="11"/>
        <v>1</v>
      </c>
      <c r="T31" s="398">
        <v>1</v>
      </c>
      <c r="U31" s="398">
        <v>0.93</v>
      </c>
      <c r="V31" s="437"/>
      <c r="W31" s="437"/>
      <c r="X31" s="437"/>
      <c r="Y31" s="437"/>
      <c r="Z31" s="437"/>
    </row>
    <row r="32" spans="1:27" s="402" customFormat="1" ht="33" hidden="1" x14ac:dyDescent="0.3">
      <c r="A32" s="390">
        <f t="shared" si="8"/>
        <v>10</v>
      </c>
      <c r="B32" s="441"/>
      <c r="C32" s="391" t="s">
        <v>295</v>
      </c>
      <c r="D32" s="392" t="s">
        <v>152</v>
      </c>
      <c r="E32" s="393" t="s">
        <v>185</v>
      </c>
      <c r="F32" s="394" t="s">
        <v>46</v>
      </c>
      <c r="G32" s="395" t="s">
        <v>262</v>
      </c>
      <c r="H32" s="395" t="s">
        <v>59</v>
      </c>
      <c r="I32" s="395" t="s">
        <v>184</v>
      </c>
      <c r="J32" s="396">
        <v>0.29166666666666669</v>
      </c>
      <c r="K32" s="397">
        <v>44680</v>
      </c>
      <c r="L32" s="397">
        <v>44680</v>
      </c>
      <c r="M32" s="398">
        <f>+L32/K32</f>
        <v>1</v>
      </c>
      <c r="N32" s="399">
        <v>1</v>
      </c>
      <c r="O32" s="399">
        <v>1</v>
      </c>
      <c r="P32" s="398">
        <f t="shared" si="3"/>
        <v>1</v>
      </c>
      <c r="Q32" s="401">
        <v>29</v>
      </c>
      <c r="R32" s="401">
        <v>26</v>
      </c>
      <c r="S32" s="398">
        <f t="shared" si="4"/>
        <v>0.89655172413793105</v>
      </c>
      <c r="T32" s="398">
        <v>0.91</v>
      </c>
      <c r="U32" s="398">
        <v>0.9</v>
      </c>
      <c r="V32" s="437"/>
      <c r="W32" s="437"/>
      <c r="X32" s="437"/>
      <c r="Y32" s="437"/>
      <c r="Z32" s="437"/>
    </row>
    <row r="33" spans="1:38" s="26" customFormat="1" ht="33" hidden="1" customHeight="1" x14ac:dyDescent="0.3">
      <c r="A33" s="31"/>
      <c r="B33" s="438" t="s">
        <v>11</v>
      </c>
      <c r="C33" s="34" t="s">
        <v>162</v>
      </c>
      <c r="D33" s="347" t="s">
        <v>163</v>
      </c>
      <c r="E33" s="352" t="s">
        <v>83</v>
      </c>
      <c r="F33" s="376" t="s">
        <v>46</v>
      </c>
      <c r="G33" s="357" t="s">
        <v>68</v>
      </c>
      <c r="H33" s="357" t="s">
        <v>71</v>
      </c>
      <c r="I33" s="357" t="s">
        <v>67</v>
      </c>
      <c r="J33" s="325">
        <v>0.46666666666666662</v>
      </c>
      <c r="K33" s="372">
        <v>44688</v>
      </c>
      <c r="L33" s="372">
        <v>44688</v>
      </c>
      <c r="M33" s="33">
        <f>+L33/K33</f>
        <v>1</v>
      </c>
      <c r="N33" s="386">
        <v>1</v>
      </c>
      <c r="O33" s="386">
        <v>1</v>
      </c>
      <c r="P33" s="33">
        <f t="shared" si="3"/>
        <v>1</v>
      </c>
      <c r="Q33" s="364">
        <v>6</v>
      </c>
      <c r="R33" s="364">
        <v>6</v>
      </c>
      <c r="S33" s="33">
        <f t="shared" si="4"/>
        <v>1</v>
      </c>
      <c r="T33" s="33">
        <v>1</v>
      </c>
      <c r="U33" s="304">
        <v>1</v>
      </c>
      <c r="V33" s="437">
        <f>+AVERAGE(P33:P39)</f>
        <v>1</v>
      </c>
      <c r="W33" s="437">
        <f>+AVERAGE(P33:P39)</f>
        <v>1</v>
      </c>
      <c r="X33" s="437">
        <f>+AVERAGE(P33:P39)</f>
        <v>1</v>
      </c>
      <c r="Y33" s="437">
        <f>S33:S39</f>
        <v>1</v>
      </c>
      <c r="Z33" s="437">
        <f>+AVERAGE(S33:S39)</f>
        <v>0.95918367346938782</v>
      </c>
      <c r="AA33" s="437"/>
    </row>
    <row r="34" spans="1:38" s="26" customFormat="1" ht="42.75" hidden="1" customHeight="1" x14ac:dyDescent="0.3">
      <c r="A34" s="31"/>
      <c r="B34" s="439"/>
      <c r="C34" s="34" t="s">
        <v>117</v>
      </c>
      <c r="D34" s="347" t="s">
        <v>154</v>
      </c>
      <c r="E34" s="352" t="s">
        <v>115</v>
      </c>
      <c r="F34" s="376" t="s">
        <v>47</v>
      </c>
      <c r="G34" s="357" t="s">
        <v>116</v>
      </c>
      <c r="H34" s="357" t="s">
        <v>59</v>
      </c>
      <c r="I34" s="357" t="s">
        <v>114</v>
      </c>
      <c r="J34" s="325">
        <v>0.50069444444444444</v>
      </c>
      <c r="K34" s="372">
        <v>44695</v>
      </c>
      <c r="L34" s="372">
        <v>44695</v>
      </c>
      <c r="M34" s="33">
        <f>+L34/K34</f>
        <v>1</v>
      </c>
      <c r="N34" s="386">
        <v>1</v>
      </c>
      <c r="O34" s="386">
        <v>1</v>
      </c>
      <c r="P34" s="33">
        <f>+O34/N34</f>
        <v>1</v>
      </c>
      <c r="Q34" s="364">
        <v>77</v>
      </c>
      <c r="R34" s="364">
        <v>55</v>
      </c>
      <c r="S34" s="33">
        <f t="shared" si="4"/>
        <v>0.7142857142857143</v>
      </c>
      <c r="T34" s="33">
        <v>0.98</v>
      </c>
      <c r="U34" s="304">
        <v>1</v>
      </c>
      <c r="V34" s="437"/>
      <c r="W34" s="437"/>
      <c r="X34" s="437"/>
      <c r="Y34" s="437"/>
      <c r="Z34" s="437"/>
      <c r="AA34" s="437"/>
    </row>
    <row r="35" spans="1:38" s="26" customFormat="1" ht="33" x14ac:dyDescent="0.3">
      <c r="A35" s="31"/>
      <c r="B35" s="439"/>
      <c r="C35" s="34" t="s">
        <v>69</v>
      </c>
      <c r="D35" s="347" t="s">
        <v>160</v>
      </c>
      <c r="E35" s="352" t="s">
        <v>70</v>
      </c>
      <c r="F35" s="376" t="s">
        <v>46</v>
      </c>
      <c r="G35" s="357" t="s">
        <v>68</v>
      </c>
      <c r="H35" s="357" t="s">
        <v>36</v>
      </c>
      <c r="I35" s="357" t="s">
        <v>67</v>
      </c>
      <c r="J35" s="325">
        <v>0.42430555555555555</v>
      </c>
      <c r="K35" s="372">
        <v>44702</v>
      </c>
      <c r="L35" s="372">
        <v>44702</v>
      </c>
      <c r="M35" s="33">
        <f t="shared" ref="M35:M36" si="12">+L35/K35</f>
        <v>1</v>
      </c>
      <c r="N35" s="386">
        <v>1</v>
      </c>
      <c r="O35" s="386">
        <v>1</v>
      </c>
      <c r="P35" s="33">
        <f>+O35/N35</f>
        <v>1</v>
      </c>
      <c r="Q35" s="364">
        <v>64</v>
      </c>
      <c r="R35" s="364">
        <v>64</v>
      </c>
      <c r="S35" s="33">
        <f t="shared" si="4"/>
        <v>1</v>
      </c>
      <c r="T35" s="33">
        <v>1</v>
      </c>
      <c r="U35" s="304">
        <v>1</v>
      </c>
      <c r="V35" s="437"/>
      <c r="W35" s="437"/>
      <c r="X35" s="437"/>
      <c r="Y35" s="437"/>
      <c r="Z35" s="437"/>
      <c r="AA35" s="437"/>
    </row>
    <row r="36" spans="1:38" s="402" customFormat="1" ht="36.75" hidden="1" x14ac:dyDescent="0.3">
      <c r="A36" s="390"/>
      <c r="B36" s="439"/>
      <c r="C36" s="391" t="s">
        <v>28</v>
      </c>
      <c r="D36" s="392" t="s">
        <v>147</v>
      </c>
      <c r="E36" s="393" t="s">
        <v>161</v>
      </c>
      <c r="F36" s="428" t="s">
        <v>296</v>
      </c>
      <c r="G36" s="395" t="s">
        <v>264</v>
      </c>
      <c r="H36" s="395" t="s">
        <v>177</v>
      </c>
      <c r="I36" s="395" t="s">
        <v>35</v>
      </c>
      <c r="J36" s="396">
        <v>0.42430555555555555</v>
      </c>
      <c r="K36" s="397">
        <v>44702</v>
      </c>
      <c r="L36" s="397">
        <v>44703</v>
      </c>
      <c r="M36" s="398">
        <f t="shared" si="12"/>
        <v>1.0000223703637421</v>
      </c>
      <c r="N36" s="399">
        <v>1</v>
      </c>
      <c r="O36" s="399">
        <v>1</v>
      </c>
      <c r="P36" s="398"/>
      <c r="Q36" s="401">
        <v>64</v>
      </c>
      <c r="R36" s="401">
        <v>64</v>
      </c>
      <c r="S36" s="398">
        <f t="shared" si="4"/>
        <v>1</v>
      </c>
      <c r="T36" s="398"/>
      <c r="U36" s="427"/>
      <c r="V36" s="437"/>
      <c r="W36" s="437"/>
      <c r="X36" s="437"/>
      <c r="Y36" s="437"/>
      <c r="Z36" s="437"/>
      <c r="AA36" s="437"/>
    </row>
    <row r="37" spans="1:38" s="26" customFormat="1" ht="36.75" hidden="1" x14ac:dyDescent="0.3">
      <c r="A37" s="31"/>
      <c r="B37" s="439"/>
      <c r="C37" s="311" t="s">
        <v>131</v>
      </c>
      <c r="D37" s="347" t="s">
        <v>127</v>
      </c>
      <c r="E37" s="352" t="s">
        <v>132</v>
      </c>
      <c r="F37" s="376" t="s">
        <v>46</v>
      </c>
      <c r="G37" s="357" t="s">
        <v>112</v>
      </c>
      <c r="H37" s="357" t="s">
        <v>39</v>
      </c>
      <c r="I37" s="357" t="s">
        <v>32</v>
      </c>
      <c r="J37" s="325">
        <v>0.46666666666666662</v>
      </c>
      <c r="K37" s="372">
        <v>44702</v>
      </c>
      <c r="L37" s="372">
        <v>44702</v>
      </c>
      <c r="M37" s="33">
        <f t="shared" ref="M37:M43" si="13">+L37/K37</f>
        <v>1</v>
      </c>
      <c r="N37" s="386">
        <v>1</v>
      </c>
      <c r="O37" s="386">
        <v>1</v>
      </c>
      <c r="P37" s="33">
        <f t="shared" si="3"/>
        <v>1</v>
      </c>
      <c r="Q37" s="364">
        <v>6</v>
      </c>
      <c r="R37" s="364">
        <v>6</v>
      </c>
      <c r="S37" s="33">
        <f t="shared" si="4"/>
        <v>1</v>
      </c>
      <c r="T37" s="33">
        <v>0.95</v>
      </c>
      <c r="U37" s="304">
        <v>1</v>
      </c>
      <c r="V37" s="437"/>
      <c r="W37" s="437"/>
      <c r="X37" s="437"/>
      <c r="Y37" s="437"/>
      <c r="Z37" s="437"/>
      <c r="AA37" s="437"/>
    </row>
    <row r="38" spans="1:38" s="26" customFormat="1" ht="46.5" hidden="1" customHeight="1" x14ac:dyDescent="0.3">
      <c r="A38" s="31"/>
      <c r="B38" s="439"/>
      <c r="C38" s="311" t="s">
        <v>198</v>
      </c>
      <c r="D38" s="348" t="s">
        <v>196</v>
      </c>
      <c r="E38" s="352" t="s">
        <v>197</v>
      </c>
      <c r="F38" s="376" t="s">
        <v>46</v>
      </c>
      <c r="G38" s="357" t="s">
        <v>36</v>
      </c>
      <c r="H38" s="357" t="s">
        <v>36</v>
      </c>
      <c r="I38" s="357" t="s">
        <v>33</v>
      </c>
      <c r="J38" s="325">
        <v>0.46666666666666662</v>
      </c>
      <c r="K38" s="372">
        <v>44702</v>
      </c>
      <c r="L38" s="372">
        <v>44702</v>
      </c>
      <c r="M38" s="33">
        <f t="shared" si="13"/>
        <v>1</v>
      </c>
      <c r="N38" s="386">
        <v>1</v>
      </c>
      <c r="O38" s="386">
        <v>1</v>
      </c>
      <c r="P38" s="33">
        <f t="shared" si="3"/>
        <v>1</v>
      </c>
      <c r="Q38" s="364">
        <v>13</v>
      </c>
      <c r="R38" s="364">
        <v>13</v>
      </c>
      <c r="S38" s="33">
        <f t="shared" si="4"/>
        <v>1</v>
      </c>
      <c r="T38" s="33">
        <v>0.96</v>
      </c>
      <c r="U38" s="304">
        <v>1</v>
      </c>
      <c r="V38" s="437"/>
      <c r="W38" s="437"/>
      <c r="X38" s="437"/>
      <c r="Y38" s="437"/>
      <c r="Z38" s="437"/>
      <c r="AA38" s="437"/>
    </row>
    <row r="39" spans="1:38" s="26" customFormat="1" ht="42" hidden="1" customHeight="1" x14ac:dyDescent="0.3">
      <c r="A39" s="31"/>
      <c r="B39" s="440"/>
      <c r="C39" s="311" t="s">
        <v>148</v>
      </c>
      <c r="D39" s="347" t="s">
        <v>149</v>
      </c>
      <c r="E39" s="352" t="s">
        <v>105</v>
      </c>
      <c r="F39" s="376" t="s">
        <v>46</v>
      </c>
      <c r="G39" s="357" t="s">
        <v>30</v>
      </c>
      <c r="H39" s="357" t="s">
        <v>37</v>
      </c>
      <c r="I39" s="357" t="s">
        <v>34</v>
      </c>
      <c r="J39" s="325">
        <v>0.46666666666666662</v>
      </c>
      <c r="K39" s="372">
        <v>44702</v>
      </c>
      <c r="L39" s="372">
        <v>44702</v>
      </c>
      <c r="M39" s="33">
        <f t="shared" si="13"/>
        <v>1</v>
      </c>
      <c r="N39" s="386">
        <v>1</v>
      </c>
      <c r="O39" s="386">
        <v>1</v>
      </c>
      <c r="P39" s="33">
        <f t="shared" si="3"/>
        <v>1</v>
      </c>
      <c r="Q39" s="364">
        <v>35</v>
      </c>
      <c r="R39" s="364">
        <v>35</v>
      </c>
      <c r="S39" s="33">
        <f t="shared" si="4"/>
        <v>1</v>
      </c>
      <c r="T39" s="33">
        <v>1</v>
      </c>
      <c r="U39" s="304">
        <v>1</v>
      </c>
      <c r="V39" s="437"/>
      <c r="W39" s="437"/>
      <c r="X39" s="437"/>
      <c r="Y39" s="437"/>
      <c r="Z39" s="437"/>
      <c r="AA39" s="437"/>
    </row>
    <row r="40" spans="1:38" s="28" customFormat="1" ht="54.75" hidden="1" customHeight="1" x14ac:dyDescent="0.3">
      <c r="A40" s="31"/>
      <c r="B40" s="429" t="s">
        <v>12</v>
      </c>
      <c r="C40" s="311" t="s">
        <v>109</v>
      </c>
      <c r="D40" s="351" t="s">
        <v>150</v>
      </c>
      <c r="E40" s="369" t="s">
        <v>110</v>
      </c>
      <c r="F40" s="376" t="s">
        <v>46</v>
      </c>
      <c r="G40" s="357" t="s">
        <v>30</v>
      </c>
      <c r="H40" s="357" t="s">
        <v>37</v>
      </c>
      <c r="I40" s="322" t="s">
        <v>34</v>
      </c>
      <c r="J40" s="324">
        <v>0.34027777777777773</v>
      </c>
      <c r="K40" s="374">
        <v>44730</v>
      </c>
      <c r="L40" s="372">
        <v>44730</v>
      </c>
      <c r="M40" s="33">
        <f t="shared" si="13"/>
        <v>1</v>
      </c>
      <c r="N40" s="386">
        <v>1</v>
      </c>
      <c r="O40" s="386">
        <v>1</v>
      </c>
      <c r="P40" s="33">
        <f t="shared" si="3"/>
        <v>1</v>
      </c>
      <c r="Q40" s="364">
        <v>37</v>
      </c>
      <c r="R40" s="364">
        <v>37</v>
      </c>
      <c r="S40" s="33">
        <f t="shared" si="4"/>
        <v>1</v>
      </c>
      <c r="T40" s="33">
        <v>0.97</v>
      </c>
      <c r="U40" s="33">
        <v>1</v>
      </c>
      <c r="V40" s="436">
        <f>+AVERAGE(M40:M44)</f>
        <v>1</v>
      </c>
      <c r="W40" s="443">
        <f>+AVERAGE(P40:P44)</f>
        <v>1</v>
      </c>
      <c r="X40" s="443">
        <f>+AVERAGE(S40:S44)</f>
        <v>0.97499999999999998</v>
      </c>
      <c r="Y40" s="443">
        <f>+AVERAGE(T40:T44)</f>
        <v>0.96</v>
      </c>
      <c r="Z40" s="443">
        <f>+AVERAGE(U40:U44)</f>
        <v>0.94000000000000006</v>
      </c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 s="26" customFormat="1" ht="31.5" customHeight="1" x14ac:dyDescent="0.3">
      <c r="A41" s="31"/>
      <c r="B41" s="429"/>
      <c r="C41" s="311" t="s">
        <v>80</v>
      </c>
      <c r="D41" s="348" t="s">
        <v>186</v>
      </c>
      <c r="E41" s="352" t="s">
        <v>187</v>
      </c>
      <c r="F41" s="376" t="s">
        <v>46</v>
      </c>
      <c r="G41" s="357" t="s">
        <v>36</v>
      </c>
      <c r="H41" s="357" t="s">
        <v>36</v>
      </c>
      <c r="I41" s="357" t="s">
        <v>33</v>
      </c>
      <c r="J41" s="325">
        <v>0.34027777777777773</v>
      </c>
      <c r="K41" s="372">
        <v>44730</v>
      </c>
      <c r="L41" s="372">
        <v>44730</v>
      </c>
      <c r="M41" s="33">
        <f t="shared" si="13"/>
        <v>1</v>
      </c>
      <c r="N41" s="386">
        <v>1</v>
      </c>
      <c r="O41" s="386">
        <v>1</v>
      </c>
      <c r="P41" s="33">
        <f t="shared" si="3"/>
        <v>1</v>
      </c>
      <c r="Q41" s="364">
        <v>19</v>
      </c>
      <c r="R41" s="364">
        <v>19</v>
      </c>
      <c r="S41" s="33">
        <f t="shared" si="4"/>
        <v>1</v>
      </c>
      <c r="T41" s="33">
        <v>0.97</v>
      </c>
      <c r="U41" s="33">
        <v>1</v>
      </c>
      <c r="V41" s="436"/>
      <c r="W41" s="443"/>
      <c r="X41" s="443"/>
      <c r="Y41" s="443"/>
      <c r="Z41" s="443"/>
    </row>
    <row r="42" spans="1:38" s="26" customFormat="1" ht="39" hidden="1" customHeight="1" x14ac:dyDescent="0.3">
      <c r="A42" s="31"/>
      <c r="B42" s="429"/>
      <c r="C42" s="311" t="s">
        <v>142</v>
      </c>
      <c r="D42" s="347" t="s">
        <v>143</v>
      </c>
      <c r="E42" s="348" t="s">
        <v>144</v>
      </c>
      <c r="F42" s="376" t="s">
        <v>46</v>
      </c>
      <c r="G42" s="357" t="s">
        <v>112</v>
      </c>
      <c r="H42" s="357" t="s">
        <v>39</v>
      </c>
      <c r="I42" s="357" t="s">
        <v>32</v>
      </c>
      <c r="J42" s="325">
        <v>0.34027777777777773</v>
      </c>
      <c r="K42" s="372">
        <v>44730</v>
      </c>
      <c r="L42" s="372">
        <v>44730</v>
      </c>
      <c r="M42" s="33">
        <f t="shared" si="13"/>
        <v>1</v>
      </c>
      <c r="N42" s="386">
        <v>1</v>
      </c>
      <c r="O42" s="386">
        <v>1</v>
      </c>
      <c r="P42" s="33">
        <f t="shared" si="3"/>
        <v>1</v>
      </c>
      <c r="Q42" s="364">
        <v>8</v>
      </c>
      <c r="R42" s="364">
        <v>7</v>
      </c>
      <c r="S42" s="33">
        <f t="shared" si="4"/>
        <v>0.875</v>
      </c>
      <c r="T42" s="33">
        <v>0.96</v>
      </c>
      <c r="U42" s="33">
        <v>1</v>
      </c>
      <c r="V42" s="436"/>
      <c r="W42" s="443"/>
      <c r="X42" s="443"/>
      <c r="Y42" s="443"/>
      <c r="Z42" s="443"/>
    </row>
    <row r="43" spans="1:38" s="26" customFormat="1" ht="52.5" hidden="1" customHeight="1" x14ac:dyDescent="0.3">
      <c r="A43" s="31"/>
      <c r="B43" s="429"/>
      <c r="C43" s="311" t="s">
        <v>78</v>
      </c>
      <c r="D43" s="347" t="s">
        <v>164</v>
      </c>
      <c r="E43" s="352" t="s">
        <v>79</v>
      </c>
      <c r="F43" s="376" t="s">
        <v>46</v>
      </c>
      <c r="G43" s="357" t="s">
        <v>68</v>
      </c>
      <c r="H43" s="357" t="s">
        <v>59</v>
      </c>
      <c r="I43" s="357" t="s">
        <v>67</v>
      </c>
      <c r="J43" s="325">
        <v>0.42430555555555555</v>
      </c>
      <c r="K43" s="372">
        <v>44730</v>
      </c>
      <c r="L43" s="372">
        <v>44730</v>
      </c>
      <c r="M43" s="33">
        <f t="shared" si="13"/>
        <v>1</v>
      </c>
      <c r="N43" s="386">
        <v>1</v>
      </c>
      <c r="O43" s="386">
        <v>1</v>
      </c>
      <c r="P43" s="33">
        <f t="shared" si="3"/>
        <v>1</v>
      </c>
      <c r="Q43" s="364">
        <v>67</v>
      </c>
      <c r="R43" s="364">
        <v>67</v>
      </c>
      <c r="S43" s="33">
        <f t="shared" si="4"/>
        <v>1</v>
      </c>
      <c r="T43" s="33">
        <v>0.92</v>
      </c>
      <c r="U43" s="33">
        <v>1</v>
      </c>
      <c r="V43" s="436"/>
      <c r="W43" s="443"/>
      <c r="X43" s="443"/>
      <c r="Y43" s="443"/>
      <c r="Z43" s="443"/>
    </row>
    <row r="44" spans="1:38" s="26" customFormat="1" ht="30.75" hidden="1" customHeight="1" x14ac:dyDescent="0.3">
      <c r="A44" s="31"/>
      <c r="B44" s="429"/>
      <c r="C44" s="311" t="s">
        <v>282</v>
      </c>
      <c r="D44" s="347" t="s">
        <v>153</v>
      </c>
      <c r="E44" s="352" t="s">
        <v>283</v>
      </c>
      <c r="F44" s="376" t="s">
        <v>46</v>
      </c>
      <c r="G44" s="357" t="s">
        <v>278</v>
      </c>
      <c r="H44" s="357" t="s">
        <v>59</v>
      </c>
      <c r="I44" s="357" t="s">
        <v>278</v>
      </c>
      <c r="J44" s="325">
        <v>0.96666666666666667</v>
      </c>
      <c r="K44" s="372">
        <v>44730</v>
      </c>
      <c r="L44" s="372">
        <v>44730</v>
      </c>
      <c r="M44" s="33">
        <f>+L44/K44</f>
        <v>1</v>
      </c>
      <c r="N44" s="386">
        <v>1</v>
      </c>
      <c r="O44" s="386">
        <v>1</v>
      </c>
      <c r="P44" s="33">
        <f t="shared" ref="P44" si="14">+O44/N44</f>
        <v>1</v>
      </c>
      <c r="Q44" s="364">
        <v>67</v>
      </c>
      <c r="R44" s="364">
        <v>67</v>
      </c>
      <c r="S44" s="33">
        <f t="shared" ref="S44:S51" si="15">+R44/Q44</f>
        <v>1</v>
      </c>
      <c r="T44" s="33">
        <v>0.98</v>
      </c>
      <c r="U44" s="33">
        <v>0.7</v>
      </c>
      <c r="V44" s="436"/>
      <c r="W44" s="443"/>
      <c r="X44" s="443"/>
      <c r="Y44" s="443"/>
      <c r="Z44" s="443"/>
    </row>
    <row r="45" spans="1:38" s="28" customFormat="1" ht="23.25" customHeight="1" x14ac:dyDescent="0.3">
      <c r="A45" s="31"/>
      <c r="B45" s="429" t="s">
        <v>13</v>
      </c>
      <c r="C45" s="311" t="s">
        <v>89</v>
      </c>
      <c r="D45" s="347" t="s">
        <v>166</v>
      </c>
      <c r="E45" s="369" t="s">
        <v>91</v>
      </c>
      <c r="F45" s="376" t="s">
        <v>46</v>
      </c>
      <c r="G45" s="357" t="s">
        <v>68</v>
      </c>
      <c r="H45" s="357" t="s">
        <v>71</v>
      </c>
      <c r="I45" s="322" t="s">
        <v>67</v>
      </c>
      <c r="J45" s="324">
        <v>0.46666666666666662</v>
      </c>
      <c r="K45" s="374">
        <v>44751</v>
      </c>
      <c r="L45" s="374">
        <f>+K45</f>
        <v>44751</v>
      </c>
      <c r="M45" s="33">
        <f>+L45/K51</f>
        <v>0.99968725566849104</v>
      </c>
      <c r="N45" s="386">
        <v>1</v>
      </c>
      <c r="O45" s="386">
        <v>1</v>
      </c>
      <c r="P45" s="33">
        <f t="shared" si="3"/>
        <v>1</v>
      </c>
      <c r="Q45" s="364">
        <v>7</v>
      </c>
      <c r="R45" s="364">
        <v>6</v>
      </c>
      <c r="S45" s="33">
        <f t="shared" si="15"/>
        <v>0.8571428571428571</v>
      </c>
      <c r="T45" s="33">
        <v>1</v>
      </c>
      <c r="U45" s="33">
        <v>1</v>
      </c>
      <c r="V45" s="436">
        <v>1</v>
      </c>
      <c r="W45" s="436">
        <f>+AVERAGE(P45:P51)</f>
        <v>1</v>
      </c>
      <c r="X45" s="436">
        <v>10</v>
      </c>
      <c r="Y45" s="436">
        <f>+AVERAGE(R45:R51)</f>
        <v>32</v>
      </c>
      <c r="Z45" s="436">
        <f>+AVERAGE(S45:S51)</f>
        <v>0.97409733124018849</v>
      </c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 s="28" customFormat="1" ht="38.25" hidden="1" customHeight="1" x14ac:dyDescent="0.3">
      <c r="A46" s="31"/>
      <c r="B46" s="429"/>
      <c r="C46" s="311" t="s">
        <v>135</v>
      </c>
      <c r="D46" s="347" t="s">
        <v>137</v>
      </c>
      <c r="E46" s="369" t="s">
        <v>138</v>
      </c>
      <c r="F46" s="376" t="s">
        <v>46</v>
      </c>
      <c r="G46" s="357" t="s">
        <v>112</v>
      </c>
      <c r="H46" s="357" t="s">
        <v>39</v>
      </c>
      <c r="I46" s="322" t="s">
        <v>32</v>
      </c>
      <c r="J46" s="324">
        <v>0.34027777777777773</v>
      </c>
      <c r="K46" s="374">
        <v>44765</v>
      </c>
      <c r="L46" s="372">
        <v>44765</v>
      </c>
      <c r="M46" s="33">
        <f t="shared" ref="M46:M51" si="16">+L46/K52</f>
        <v>0.99968735344692827</v>
      </c>
      <c r="N46" s="386">
        <v>1</v>
      </c>
      <c r="O46" s="386">
        <v>1</v>
      </c>
      <c r="P46" s="33">
        <f t="shared" si="3"/>
        <v>1</v>
      </c>
      <c r="Q46" s="364">
        <v>8</v>
      </c>
      <c r="R46" s="364">
        <v>8</v>
      </c>
      <c r="S46" s="33">
        <f t="shared" si="15"/>
        <v>1</v>
      </c>
      <c r="T46" s="33">
        <v>1</v>
      </c>
      <c r="U46" s="33">
        <v>1</v>
      </c>
      <c r="V46" s="436"/>
      <c r="W46" s="436"/>
      <c r="X46" s="436"/>
      <c r="Y46" s="436"/>
      <c r="Z46" s="43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28" customFormat="1" ht="31.5" hidden="1" customHeight="1" x14ac:dyDescent="0.3">
      <c r="A47" s="31"/>
      <c r="B47" s="429"/>
      <c r="C47" s="311" t="s">
        <v>299</v>
      </c>
      <c r="D47" s="349" t="s">
        <v>133</v>
      </c>
      <c r="E47" s="349" t="s">
        <v>805</v>
      </c>
      <c r="F47" s="376" t="s">
        <v>46</v>
      </c>
      <c r="G47" s="357" t="s">
        <v>112</v>
      </c>
      <c r="H47" s="357" t="s">
        <v>39</v>
      </c>
      <c r="I47" s="322" t="s">
        <v>32</v>
      </c>
      <c r="J47" s="324">
        <v>0.96666666666666667</v>
      </c>
      <c r="K47" s="374">
        <v>44765</v>
      </c>
      <c r="L47" s="372">
        <v>44765</v>
      </c>
      <c r="M47" s="33">
        <f t="shared" si="16"/>
        <v>0.9993749023284888</v>
      </c>
      <c r="N47" s="386">
        <v>1</v>
      </c>
      <c r="O47" s="386">
        <v>1</v>
      </c>
      <c r="P47" s="33">
        <f t="shared" si="3"/>
        <v>1</v>
      </c>
      <c r="Q47" s="364">
        <v>8</v>
      </c>
      <c r="R47" s="364">
        <v>8</v>
      </c>
      <c r="S47" s="33">
        <f t="shared" si="15"/>
        <v>1</v>
      </c>
      <c r="T47" s="33">
        <v>1</v>
      </c>
      <c r="U47" s="33">
        <v>1</v>
      </c>
      <c r="V47" s="436"/>
      <c r="W47" s="436"/>
      <c r="X47" s="436"/>
      <c r="Y47" s="436"/>
      <c r="Z47" s="436"/>
      <c r="AA47" s="26"/>
      <c r="AB47" s="305">
        <f>+AVERAGE(S45:S51)</f>
        <v>0.97409733124018849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s="28" customFormat="1" ht="32.25" hidden="1" customHeight="1" x14ac:dyDescent="0.3">
      <c r="A48" s="31"/>
      <c r="B48" s="429"/>
      <c r="C48" s="311" t="s">
        <v>199</v>
      </c>
      <c r="D48" s="347" t="s">
        <v>200</v>
      </c>
      <c r="E48" s="369" t="s">
        <v>201</v>
      </c>
      <c r="F48" s="376" t="s">
        <v>46</v>
      </c>
      <c r="G48" s="357" t="s">
        <v>36</v>
      </c>
      <c r="H48" s="357" t="s">
        <v>36</v>
      </c>
      <c r="I48" s="322" t="s">
        <v>33</v>
      </c>
      <c r="J48" s="324">
        <v>0.34027777777777773</v>
      </c>
      <c r="K48" s="374">
        <v>44765</v>
      </c>
      <c r="L48" s="372">
        <v>44765</v>
      </c>
      <c r="M48" s="33">
        <f t="shared" si="16"/>
        <v>0.9993749023284888</v>
      </c>
      <c r="N48" s="386">
        <v>1</v>
      </c>
      <c r="O48" s="386">
        <v>1</v>
      </c>
      <c r="P48" s="33">
        <f t="shared" si="3"/>
        <v>1</v>
      </c>
      <c r="Q48" s="364">
        <v>14</v>
      </c>
      <c r="R48" s="364">
        <v>14</v>
      </c>
      <c r="S48" s="33">
        <f t="shared" si="15"/>
        <v>1</v>
      </c>
      <c r="T48" s="33">
        <v>0.86</v>
      </c>
      <c r="U48" s="33">
        <v>1</v>
      </c>
      <c r="V48" s="436"/>
      <c r="W48" s="436"/>
      <c r="X48" s="436"/>
      <c r="Y48" s="436"/>
      <c r="Z48" s="436"/>
      <c r="AA48" s="26"/>
      <c r="AB48" s="305">
        <f>+AVERAGE(T45:T51)</f>
        <v>0.97571428571428576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 s="28" customFormat="1" ht="27.75" hidden="1" customHeight="1" x14ac:dyDescent="0.3">
      <c r="A49" s="31"/>
      <c r="B49" s="429"/>
      <c r="C49" s="311" t="s">
        <v>108</v>
      </c>
      <c r="D49" s="347" t="s">
        <v>150</v>
      </c>
      <c r="E49" s="369" t="s">
        <v>106</v>
      </c>
      <c r="F49" s="376" t="s">
        <v>46</v>
      </c>
      <c r="G49" s="357" t="s">
        <v>30</v>
      </c>
      <c r="H49" s="357" t="s">
        <v>37</v>
      </c>
      <c r="I49" s="322" t="s">
        <v>34</v>
      </c>
      <c r="J49" s="324">
        <v>0.34027777777777773</v>
      </c>
      <c r="K49" s="374">
        <v>44765</v>
      </c>
      <c r="L49" s="372">
        <v>44765</v>
      </c>
      <c r="M49" s="33">
        <f t="shared" si="16"/>
        <v>0.9993749023284888</v>
      </c>
      <c r="N49" s="386">
        <v>1</v>
      </c>
      <c r="O49" s="386">
        <v>1</v>
      </c>
      <c r="P49" s="33">
        <f t="shared" si="3"/>
        <v>1</v>
      </c>
      <c r="Q49" s="364">
        <v>43</v>
      </c>
      <c r="R49" s="364">
        <v>43</v>
      </c>
      <c r="S49" s="33">
        <f t="shared" si="15"/>
        <v>1</v>
      </c>
      <c r="T49" s="33">
        <v>0.97</v>
      </c>
      <c r="U49" s="33">
        <v>1</v>
      </c>
      <c r="V49" s="436"/>
      <c r="W49" s="436"/>
      <c r="X49" s="436"/>
      <c r="Y49" s="436"/>
      <c r="Z49" s="436"/>
      <c r="AA49" s="26"/>
      <c r="AB49" s="305">
        <f>+AVERAGE(U45:U51)</f>
        <v>0.98000000000000009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 ht="49.5" hidden="1" x14ac:dyDescent="0.3">
      <c r="B50" s="429"/>
      <c r="C50" s="311" t="s">
        <v>88</v>
      </c>
      <c r="D50" s="347" t="s">
        <v>165</v>
      </c>
      <c r="E50" s="369" t="s">
        <v>90</v>
      </c>
      <c r="F50" s="376" t="s">
        <v>46</v>
      </c>
      <c r="G50" s="357" t="s">
        <v>68</v>
      </c>
      <c r="H50" s="357" t="s">
        <v>59</v>
      </c>
      <c r="I50" s="322" t="s">
        <v>67</v>
      </c>
      <c r="J50" s="324">
        <v>0.42430555555555555</v>
      </c>
      <c r="K50" s="374">
        <v>44765</v>
      </c>
      <c r="L50" s="372">
        <v>44765</v>
      </c>
      <c r="M50" s="33">
        <f t="shared" si="16"/>
        <v>0.9993749023284888</v>
      </c>
      <c r="N50" s="386">
        <v>1</v>
      </c>
      <c r="O50" s="386">
        <v>1</v>
      </c>
      <c r="P50" s="33">
        <f t="shared" ref="P50:P51" si="17">+O50/N50</f>
        <v>1</v>
      </c>
      <c r="Q50" s="364">
        <v>78</v>
      </c>
      <c r="R50" s="364">
        <v>75</v>
      </c>
      <c r="S50" s="33">
        <f t="shared" si="15"/>
        <v>0.96153846153846156</v>
      </c>
      <c r="T50" s="33">
        <v>1</v>
      </c>
      <c r="U50" s="33">
        <v>1</v>
      </c>
      <c r="V50" s="436"/>
      <c r="W50" s="436"/>
      <c r="X50" s="436"/>
      <c r="Y50" s="436"/>
      <c r="Z50" s="436"/>
    </row>
    <row r="51" spans="1:38" s="26" customFormat="1" ht="66" x14ac:dyDescent="0.3">
      <c r="A51" s="31"/>
      <c r="B51" s="429"/>
      <c r="C51" s="311" t="s">
        <v>291</v>
      </c>
      <c r="D51" s="347" t="s">
        <v>186</v>
      </c>
      <c r="E51" s="369" t="s">
        <v>292</v>
      </c>
      <c r="F51" s="376" t="s">
        <v>46</v>
      </c>
      <c r="G51" s="357" t="s">
        <v>68</v>
      </c>
      <c r="H51" s="357" t="s">
        <v>59</v>
      </c>
      <c r="I51" s="322" t="s">
        <v>68</v>
      </c>
      <c r="J51" s="324">
        <v>0.96666666666666667</v>
      </c>
      <c r="K51" s="374">
        <v>44765</v>
      </c>
      <c r="L51" s="372">
        <v>44765</v>
      </c>
      <c r="M51" s="33">
        <f t="shared" si="16"/>
        <v>0.9993749023284888</v>
      </c>
      <c r="N51" s="386">
        <v>1</v>
      </c>
      <c r="O51" s="386">
        <v>1</v>
      </c>
      <c r="P51" s="33">
        <f t="shared" si="17"/>
        <v>1</v>
      </c>
      <c r="Q51" s="364">
        <v>70</v>
      </c>
      <c r="R51" s="364">
        <v>70</v>
      </c>
      <c r="S51" s="33">
        <f t="shared" si="15"/>
        <v>1</v>
      </c>
      <c r="T51" s="33">
        <v>1</v>
      </c>
      <c r="U51" s="33">
        <v>0.86</v>
      </c>
      <c r="V51" s="436"/>
      <c r="W51" s="436"/>
      <c r="X51" s="436"/>
      <c r="Y51" s="436"/>
      <c r="Z51" s="436"/>
    </row>
    <row r="52" spans="1:38" s="28" customFormat="1" ht="56.25" hidden="1" customHeight="1" x14ac:dyDescent="0.3">
      <c r="A52" s="31"/>
      <c r="B52" s="429" t="s">
        <v>14</v>
      </c>
      <c r="C52" s="311" t="s">
        <v>72</v>
      </c>
      <c r="D52" s="351" t="s">
        <v>156</v>
      </c>
      <c r="E52" s="369" t="s">
        <v>73</v>
      </c>
      <c r="F52" s="376" t="s">
        <v>46</v>
      </c>
      <c r="G52" s="357" t="s">
        <v>68</v>
      </c>
      <c r="H52" s="357" t="s">
        <v>71</v>
      </c>
      <c r="I52" s="322" t="s">
        <v>67</v>
      </c>
      <c r="J52" s="324">
        <v>0.46666666666666662</v>
      </c>
      <c r="K52" s="375">
        <v>44779</v>
      </c>
      <c r="L52" s="372">
        <v>44779</v>
      </c>
      <c r="M52" s="33">
        <f>+L52/K58</f>
        <v>0.9996874511642444</v>
      </c>
      <c r="N52" s="386">
        <v>1</v>
      </c>
      <c r="O52" s="386">
        <v>1</v>
      </c>
      <c r="P52" s="33">
        <f t="shared" si="3"/>
        <v>1</v>
      </c>
      <c r="Q52" s="364">
        <v>6</v>
      </c>
      <c r="R52" s="364">
        <v>6</v>
      </c>
      <c r="S52" s="33">
        <f t="shared" si="4"/>
        <v>1</v>
      </c>
      <c r="T52" s="33">
        <v>1</v>
      </c>
      <c r="U52" s="33">
        <v>1</v>
      </c>
      <c r="V52" s="430">
        <f>+AVERAGE(P52:P58)</f>
        <v>1</v>
      </c>
      <c r="W52" s="430">
        <f>+AVERAGE(P52:P58)</f>
        <v>1</v>
      </c>
      <c r="X52" s="430">
        <f>+AVERAGE(Q52:Q58)</f>
        <v>30.428571428571427</v>
      </c>
      <c r="Y52" s="430">
        <f>+AVERAGE(S52:S58)</f>
        <v>0.99147869674185451</v>
      </c>
      <c r="Z52" s="430">
        <f>+AVERAGE(T52:T58)</f>
        <v>0.92285714285714282</v>
      </c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 s="28" customFormat="1" ht="56.25" hidden="1" customHeight="1" x14ac:dyDescent="0.3">
      <c r="A53" s="31"/>
      <c r="B53" s="429"/>
      <c r="C53" s="311" t="s">
        <v>136</v>
      </c>
      <c r="D53" s="347" t="s">
        <v>137</v>
      </c>
      <c r="E53" s="381" t="s">
        <v>139</v>
      </c>
      <c r="F53" s="376" t="s">
        <v>46</v>
      </c>
      <c r="G53" s="357" t="s">
        <v>112</v>
      </c>
      <c r="H53" s="357" t="s">
        <v>39</v>
      </c>
      <c r="I53" s="322" t="s">
        <v>32</v>
      </c>
      <c r="J53" s="324">
        <v>0.34027777777777773</v>
      </c>
      <c r="K53" s="372">
        <v>44793</v>
      </c>
      <c r="L53" s="372">
        <v>44793</v>
      </c>
      <c r="M53" s="33">
        <f t="shared" ref="M53:M56" si="18">+L53/K59</f>
        <v>0.99968754882049682</v>
      </c>
      <c r="N53" s="386">
        <v>1</v>
      </c>
      <c r="O53" s="386">
        <v>1</v>
      </c>
      <c r="P53" s="33">
        <f t="shared" si="3"/>
        <v>1</v>
      </c>
      <c r="Q53" s="364">
        <v>5</v>
      </c>
      <c r="R53" s="364">
        <v>5</v>
      </c>
      <c r="S53" s="33">
        <f t="shared" si="4"/>
        <v>1</v>
      </c>
      <c r="T53" s="33">
        <v>1</v>
      </c>
      <c r="U53" s="33">
        <v>1</v>
      </c>
      <c r="V53" s="431"/>
      <c r="W53" s="431"/>
      <c r="X53" s="431"/>
      <c r="Y53" s="431"/>
      <c r="Z53" s="431"/>
      <c r="AA53" s="305">
        <f>+AVERAGE(S52:S58)</f>
        <v>0.99147869674185451</v>
      </c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s="28" customFormat="1" ht="56.25" hidden="1" customHeight="1" x14ac:dyDescent="0.3">
      <c r="A54" s="31"/>
      <c r="B54" s="429"/>
      <c r="C54" s="311" t="s">
        <v>190</v>
      </c>
      <c r="D54" s="348" t="s">
        <v>192</v>
      </c>
      <c r="E54" s="352" t="s">
        <v>191</v>
      </c>
      <c r="F54" s="376" t="s">
        <v>46</v>
      </c>
      <c r="G54" s="357" t="s">
        <v>36</v>
      </c>
      <c r="H54" s="357" t="s">
        <v>36</v>
      </c>
      <c r="I54" s="322" t="s">
        <v>33</v>
      </c>
      <c r="J54" s="324">
        <v>0.34027777777777773</v>
      </c>
      <c r="K54" s="374">
        <v>44793</v>
      </c>
      <c r="L54" s="372">
        <v>44793</v>
      </c>
      <c r="M54" s="33">
        <f t="shared" si="18"/>
        <v>0.99921923797626488</v>
      </c>
      <c r="N54" s="386">
        <v>1</v>
      </c>
      <c r="O54" s="386">
        <v>1</v>
      </c>
      <c r="P54" s="33">
        <f t="shared" si="3"/>
        <v>1</v>
      </c>
      <c r="Q54" s="364">
        <v>15</v>
      </c>
      <c r="R54" s="364">
        <v>15</v>
      </c>
      <c r="S54" s="33">
        <f t="shared" si="4"/>
        <v>1</v>
      </c>
      <c r="T54" s="33">
        <v>0.93</v>
      </c>
      <c r="U54" s="33">
        <v>1</v>
      </c>
      <c r="V54" s="431"/>
      <c r="W54" s="431"/>
      <c r="X54" s="431"/>
      <c r="Y54" s="431"/>
      <c r="Z54" s="431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 s="28" customFormat="1" ht="32.25" hidden="1" customHeight="1" x14ac:dyDescent="0.3">
      <c r="A55" s="31"/>
      <c r="B55" s="429"/>
      <c r="C55" s="311" t="s">
        <v>300</v>
      </c>
      <c r="D55" s="348" t="s">
        <v>302</v>
      </c>
      <c r="E55" s="352" t="s">
        <v>301</v>
      </c>
      <c r="F55" s="376" t="s">
        <v>46</v>
      </c>
      <c r="G55" s="357" t="s">
        <v>298</v>
      </c>
      <c r="H55" s="357" t="s">
        <v>37</v>
      </c>
      <c r="I55" s="322" t="s">
        <v>34</v>
      </c>
      <c r="J55" s="324">
        <v>0.34027777777777773</v>
      </c>
      <c r="K55" s="374">
        <v>44793</v>
      </c>
      <c r="L55" s="372">
        <v>44793</v>
      </c>
      <c r="M55" s="33">
        <f t="shared" si="18"/>
        <v>0.99921923797626488</v>
      </c>
      <c r="N55" s="386">
        <v>1</v>
      </c>
      <c r="O55" s="386">
        <v>1</v>
      </c>
      <c r="P55" s="33">
        <f t="shared" si="3"/>
        <v>1</v>
      </c>
      <c r="Q55" s="364">
        <v>5</v>
      </c>
      <c r="R55" s="364">
        <v>5</v>
      </c>
      <c r="S55" s="33">
        <f t="shared" si="4"/>
        <v>1</v>
      </c>
      <c r="T55" s="33">
        <v>0.6</v>
      </c>
      <c r="U55" s="33">
        <v>1</v>
      </c>
      <c r="V55" s="431"/>
      <c r="W55" s="431"/>
      <c r="X55" s="431"/>
      <c r="Y55" s="431"/>
      <c r="Z55" s="431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 s="28" customFormat="1" ht="54" hidden="1" customHeight="1" x14ac:dyDescent="0.3">
      <c r="A56" s="31"/>
      <c r="B56" s="429"/>
      <c r="C56" s="311" t="s">
        <v>290</v>
      </c>
      <c r="D56" s="347" t="s">
        <v>168</v>
      </c>
      <c r="E56" s="369" t="s">
        <v>107</v>
      </c>
      <c r="F56" s="376" t="s">
        <v>46</v>
      </c>
      <c r="G56" s="357" t="s">
        <v>298</v>
      </c>
      <c r="H56" s="357" t="s">
        <v>37</v>
      </c>
      <c r="I56" s="322" t="s">
        <v>34</v>
      </c>
      <c r="J56" s="324">
        <v>0.34027777777777773</v>
      </c>
      <c r="K56" s="374">
        <v>44793</v>
      </c>
      <c r="L56" s="372">
        <v>44793</v>
      </c>
      <c r="M56" s="33">
        <f t="shared" si="18"/>
        <v>0.99921923797626488</v>
      </c>
      <c r="N56" s="386">
        <v>1</v>
      </c>
      <c r="O56" s="386">
        <v>1</v>
      </c>
      <c r="P56" s="33">
        <f t="shared" si="3"/>
        <v>1</v>
      </c>
      <c r="Q56" s="364">
        <v>30</v>
      </c>
      <c r="R56" s="364">
        <v>29</v>
      </c>
      <c r="S56" s="33">
        <f t="shared" si="4"/>
        <v>0.96666666666666667</v>
      </c>
      <c r="T56" s="33">
        <v>0.93</v>
      </c>
      <c r="U56" s="33">
        <v>1</v>
      </c>
      <c r="V56" s="431"/>
      <c r="W56" s="431"/>
      <c r="X56" s="431"/>
      <c r="Y56" s="431"/>
      <c r="Z56" s="431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s="28" customFormat="1" ht="56.25" hidden="1" customHeight="1" x14ac:dyDescent="0.3">
      <c r="A57" s="31"/>
      <c r="B57" s="429"/>
      <c r="C57" s="311" t="s">
        <v>813</v>
      </c>
      <c r="D57" s="347" t="s">
        <v>167</v>
      </c>
      <c r="E57" s="369" t="s">
        <v>82</v>
      </c>
      <c r="F57" s="376" t="s">
        <v>46</v>
      </c>
      <c r="G57" s="357" t="s">
        <v>264</v>
      </c>
      <c r="H57" s="357" t="s">
        <v>59</v>
      </c>
      <c r="I57" s="322" t="s">
        <v>35</v>
      </c>
      <c r="J57" s="324">
        <v>0.42430555555555555</v>
      </c>
      <c r="K57" s="374">
        <v>44793</v>
      </c>
      <c r="L57" s="372">
        <v>44793</v>
      </c>
      <c r="M57" s="33">
        <f>+L57/K60</f>
        <v>0.99921923797626488</v>
      </c>
      <c r="N57" s="386">
        <v>1</v>
      </c>
      <c r="O57" s="386">
        <v>1</v>
      </c>
      <c r="P57" s="33">
        <f t="shared" si="3"/>
        <v>1</v>
      </c>
      <c r="Q57" s="364">
        <v>76</v>
      </c>
      <c r="R57" s="364">
        <v>75</v>
      </c>
      <c r="S57" s="33">
        <f t="shared" si="4"/>
        <v>0.98684210526315785</v>
      </c>
      <c r="T57" s="33">
        <v>1</v>
      </c>
      <c r="U57" s="33">
        <v>0.79</v>
      </c>
      <c r="V57" s="431"/>
      <c r="W57" s="431"/>
      <c r="X57" s="431"/>
      <c r="Y57" s="431"/>
      <c r="Z57" s="431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s="26" customFormat="1" ht="66" hidden="1" customHeight="1" x14ac:dyDescent="0.3">
      <c r="A58" s="31"/>
      <c r="B58" s="429"/>
      <c r="C58" s="311" t="s">
        <v>279</v>
      </c>
      <c r="D58" s="347" t="s">
        <v>186</v>
      </c>
      <c r="E58" s="352" t="s">
        <v>281</v>
      </c>
      <c r="F58" s="376" t="s">
        <v>46</v>
      </c>
      <c r="G58" s="357" t="s">
        <v>68</v>
      </c>
      <c r="H58" s="357" t="s">
        <v>59</v>
      </c>
      <c r="I58" s="357" t="s">
        <v>280</v>
      </c>
      <c r="J58" s="325">
        <v>0.96666666666666667</v>
      </c>
      <c r="K58" s="372">
        <v>44793</v>
      </c>
      <c r="L58" s="372">
        <v>44793</v>
      </c>
      <c r="M58" s="33">
        <f>+L58/K61</f>
        <v>0.99921923797626488</v>
      </c>
      <c r="N58" s="386">
        <v>1</v>
      </c>
      <c r="O58" s="386">
        <v>1</v>
      </c>
      <c r="P58" s="33">
        <f t="shared" si="3"/>
        <v>1</v>
      </c>
      <c r="Q58" s="364">
        <v>76</v>
      </c>
      <c r="R58" s="364">
        <v>75</v>
      </c>
      <c r="S58" s="33">
        <f t="shared" si="4"/>
        <v>0.98684210526315785</v>
      </c>
      <c r="T58" s="33">
        <v>1</v>
      </c>
      <c r="U58" s="33">
        <v>0.94</v>
      </c>
      <c r="V58" s="432"/>
      <c r="W58" s="432"/>
      <c r="X58" s="432"/>
      <c r="Y58" s="432"/>
      <c r="Z58" s="432"/>
    </row>
    <row r="59" spans="1:38" s="26" customFormat="1" ht="50.25" customHeight="1" x14ac:dyDescent="0.3">
      <c r="A59" s="31"/>
      <c r="B59" s="429" t="s">
        <v>15</v>
      </c>
      <c r="C59" s="311" t="s">
        <v>80</v>
      </c>
      <c r="D59" s="352" t="s">
        <v>160</v>
      </c>
      <c r="E59" s="348" t="s">
        <v>81</v>
      </c>
      <c r="F59" s="376" t="s">
        <v>46</v>
      </c>
      <c r="G59" s="357" t="s">
        <v>68</v>
      </c>
      <c r="H59" s="357" t="s">
        <v>71</v>
      </c>
      <c r="I59" s="357" t="s">
        <v>67</v>
      </c>
      <c r="J59" s="325">
        <v>0.46666666666666662</v>
      </c>
      <c r="K59" s="372">
        <v>44807</v>
      </c>
      <c r="L59" s="372">
        <v>44807</v>
      </c>
      <c r="M59" s="33">
        <v>1</v>
      </c>
      <c r="N59" s="386">
        <v>1</v>
      </c>
      <c r="O59" s="386">
        <v>1</v>
      </c>
      <c r="P59" s="33">
        <v>1</v>
      </c>
      <c r="Q59" s="364">
        <v>7</v>
      </c>
      <c r="R59" s="364">
        <v>7</v>
      </c>
      <c r="S59" s="33">
        <f t="shared" si="4"/>
        <v>1</v>
      </c>
      <c r="T59" s="33">
        <v>1</v>
      </c>
      <c r="U59" s="33">
        <v>1</v>
      </c>
      <c r="V59" s="430">
        <f>+AVERAGE(M60:M62)</f>
        <v>1</v>
      </c>
      <c r="W59" s="430">
        <f>+AVERAGE(P59:P62)</f>
        <v>1</v>
      </c>
      <c r="X59" s="430">
        <v>1</v>
      </c>
      <c r="Y59" s="430">
        <v>1</v>
      </c>
      <c r="Z59" s="430">
        <f>+AVERAGE(T59:T62)</f>
        <v>0.98250000000000004</v>
      </c>
    </row>
    <row r="60" spans="1:38" ht="38.25" hidden="1" customHeight="1" x14ac:dyDescent="0.3">
      <c r="B60" s="429"/>
      <c r="C60" s="311" t="s">
        <v>286</v>
      </c>
      <c r="D60" s="352" t="s">
        <v>170</v>
      </c>
      <c r="E60" s="352" t="s">
        <v>169</v>
      </c>
      <c r="F60" s="376" t="s">
        <v>46</v>
      </c>
      <c r="G60" s="357" t="s">
        <v>68</v>
      </c>
      <c r="H60" s="357" t="s">
        <v>59</v>
      </c>
      <c r="I60" s="357" t="s">
        <v>35</v>
      </c>
      <c r="J60" s="324">
        <v>0.42430555555555555</v>
      </c>
      <c r="K60" s="374">
        <v>44828</v>
      </c>
      <c r="L60" s="372">
        <v>44828</v>
      </c>
      <c r="M60" s="33">
        <v>1</v>
      </c>
      <c r="N60" s="386">
        <v>1</v>
      </c>
      <c r="O60" s="386">
        <v>1</v>
      </c>
      <c r="P60" s="33">
        <f t="shared" si="3"/>
        <v>1</v>
      </c>
      <c r="Q60" s="364">
        <v>71</v>
      </c>
      <c r="R60" s="364">
        <v>68</v>
      </c>
      <c r="S60" s="33">
        <f t="shared" si="4"/>
        <v>0.95774647887323938</v>
      </c>
      <c r="T60" s="33">
        <v>1</v>
      </c>
      <c r="U60" s="33">
        <v>1</v>
      </c>
      <c r="V60" s="431"/>
      <c r="W60" s="431"/>
      <c r="X60" s="431"/>
      <c r="Y60" s="431"/>
      <c r="Z60" s="431"/>
    </row>
    <row r="61" spans="1:38" ht="42" customHeight="1" x14ac:dyDescent="0.3">
      <c r="B61" s="429"/>
      <c r="C61" s="311" t="s">
        <v>548</v>
      </c>
      <c r="D61" s="352" t="s">
        <v>170</v>
      </c>
      <c r="E61" s="352" t="s">
        <v>285</v>
      </c>
      <c r="F61" s="376" t="s">
        <v>46</v>
      </c>
      <c r="G61" s="357" t="s">
        <v>68</v>
      </c>
      <c r="H61" s="357" t="s">
        <v>59</v>
      </c>
      <c r="I61" s="357" t="s">
        <v>284</v>
      </c>
      <c r="J61" s="325">
        <v>0.47916666666666669</v>
      </c>
      <c r="K61" s="372">
        <v>44828</v>
      </c>
      <c r="L61" s="372">
        <v>44828</v>
      </c>
      <c r="M61" s="33">
        <v>1</v>
      </c>
      <c r="N61" s="386">
        <v>1</v>
      </c>
      <c r="O61" s="386">
        <v>1</v>
      </c>
      <c r="P61" s="33">
        <f t="shared" si="3"/>
        <v>1</v>
      </c>
      <c r="Q61" s="364">
        <v>71</v>
      </c>
      <c r="R61" s="364">
        <v>67</v>
      </c>
      <c r="S61" s="33">
        <f t="shared" si="4"/>
        <v>0.94366197183098588</v>
      </c>
      <c r="T61" s="33">
        <v>0.93</v>
      </c>
      <c r="U61" s="33">
        <v>0.98</v>
      </c>
      <c r="V61" s="431"/>
      <c r="W61" s="431"/>
      <c r="X61" s="431"/>
      <c r="Y61" s="431"/>
      <c r="Z61" s="431"/>
    </row>
    <row r="62" spans="1:38" ht="42" hidden="1" customHeight="1" x14ac:dyDescent="0.3">
      <c r="B62" s="429"/>
      <c r="C62" s="311" t="s">
        <v>547</v>
      </c>
      <c r="D62" s="352" t="s">
        <v>170</v>
      </c>
      <c r="E62" s="352" t="s">
        <v>287</v>
      </c>
      <c r="F62" s="376" t="s">
        <v>46</v>
      </c>
      <c r="G62" s="357" t="s">
        <v>68</v>
      </c>
      <c r="H62" s="357" t="s">
        <v>59</v>
      </c>
      <c r="I62" s="357" t="s">
        <v>288</v>
      </c>
      <c r="J62" s="325" t="s">
        <v>305</v>
      </c>
      <c r="K62" s="372">
        <v>44828</v>
      </c>
      <c r="L62" s="372">
        <v>44828</v>
      </c>
      <c r="M62" s="33">
        <v>1</v>
      </c>
      <c r="N62" s="386">
        <v>1</v>
      </c>
      <c r="O62" s="386">
        <v>1</v>
      </c>
      <c r="P62" s="33">
        <f t="shared" si="3"/>
        <v>1</v>
      </c>
      <c r="Q62" s="364">
        <v>71</v>
      </c>
      <c r="R62" s="364">
        <v>71</v>
      </c>
      <c r="S62" s="33">
        <f t="shared" si="4"/>
        <v>1</v>
      </c>
      <c r="T62" s="33">
        <v>1</v>
      </c>
      <c r="U62" s="33">
        <v>1</v>
      </c>
      <c r="V62" s="432"/>
      <c r="W62" s="432"/>
      <c r="X62" s="432"/>
      <c r="Y62" s="432"/>
      <c r="Z62" s="432"/>
    </row>
    <row r="63" spans="1:38" s="26" customFormat="1" ht="55.5" hidden="1" customHeight="1" x14ac:dyDescent="0.3">
      <c r="A63" s="31"/>
      <c r="B63" s="429" t="s">
        <v>16</v>
      </c>
      <c r="C63" s="311" t="s">
        <v>118</v>
      </c>
      <c r="D63" s="347" t="s">
        <v>120</v>
      </c>
      <c r="E63" s="347" t="s">
        <v>119</v>
      </c>
      <c r="F63" s="376" t="s">
        <v>46</v>
      </c>
      <c r="G63" s="357" t="s">
        <v>71</v>
      </c>
      <c r="H63" s="357" t="s">
        <v>71</v>
      </c>
      <c r="I63" s="357" t="s">
        <v>67</v>
      </c>
      <c r="J63" s="325">
        <v>0.46666666666666662</v>
      </c>
      <c r="K63" s="372">
        <v>44842</v>
      </c>
      <c r="L63" s="372">
        <v>44842</v>
      </c>
      <c r="M63" s="33">
        <f t="shared" ref="M63:M66" si="19">+L63/K61</f>
        <v>1.000312304809494</v>
      </c>
      <c r="N63" s="386">
        <v>1</v>
      </c>
      <c r="O63" s="386">
        <v>1</v>
      </c>
      <c r="P63" s="33">
        <v>1</v>
      </c>
      <c r="Q63" s="364">
        <v>5</v>
      </c>
      <c r="R63" s="364">
        <v>5</v>
      </c>
      <c r="S63" s="33">
        <f t="shared" si="4"/>
        <v>1</v>
      </c>
      <c r="T63" s="33">
        <v>1</v>
      </c>
      <c r="U63" s="33">
        <v>1</v>
      </c>
      <c r="V63" s="430">
        <f>+AVERAGE(P63:P66)</f>
        <v>1</v>
      </c>
      <c r="W63" s="430">
        <f>+AVERAGE(P63:P66)</f>
        <v>1</v>
      </c>
      <c r="X63" s="430">
        <f>+AVERAGE(S63:S66)</f>
        <v>1</v>
      </c>
      <c r="Y63" s="430">
        <f>+AVERAGE(T63:T66)</f>
        <v>0.94</v>
      </c>
      <c r="Z63" s="430">
        <f>+AVERAGE(U63:U66)</f>
        <v>0.99249999999999994</v>
      </c>
    </row>
    <row r="64" spans="1:38" ht="41.25" hidden="1" customHeight="1" x14ac:dyDescent="0.3">
      <c r="B64" s="429"/>
      <c r="C64" s="311" t="s">
        <v>550</v>
      </c>
      <c r="D64" s="347" t="s">
        <v>140</v>
      </c>
      <c r="E64" s="381" t="s">
        <v>141</v>
      </c>
      <c r="F64" s="376" t="s">
        <v>46</v>
      </c>
      <c r="G64" s="357" t="s">
        <v>112</v>
      </c>
      <c r="H64" s="357" t="s">
        <v>39</v>
      </c>
      <c r="I64" s="322" t="s">
        <v>32</v>
      </c>
      <c r="J64" s="324">
        <v>0.34027777777777773</v>
      </c>
      <c r="K64" s="372">
        <v>44856</v>
      </c>
      <c r="L64" s="372">
        <v>44856</v>
      </c>
      <c r="M64" s="33">
        <f>+L64/K62</f>
        <v>1.0006246096189881</v>
      </c>
      <c r="N64" s="386">
        <v>1</v>
      </c>
      <c r="O64" s="386">
        <v>1</v>
      </c>
      <c r="P64" s="33">
        <f>+O64/N64</f>
        <v>1</v>
      </c>
      <c r="Q64" s="364">
        <v>8</v>
      </c>
      <c r="R64" s="364">
        <v>8</v>
      </c>
      <c r="S64" s="33">
        <f t="shared" si="4"/>
        <v>1</v>
      </c>
      <c r="T64" s="33">
        <v>1</v>
      </c>
      <c r="U64" s="33">
        <v>0.97</v>
      </c>
      <c r="V64" s="431"/>
      <c r="W64" s="431"/>
      <c r="X64" s="431"/>
      <c r="Y64" s="431"/>
      <c r="Z64" s="431"/>
    </row>
    <row r="65" spans="1:29" ht="41.25" hidden="1" customHeight="1" x14ac:dyDescent="0.3">
      <c r="B65" s="429"/>
      <c r="C65" s="311" t="s">
        <v>202</v>
      </c>
      <c r="D65" s="348" t="s">
        <v>196</v>
      </c>
      <c r="E65" s="352" t="s">
        <v>203</v>
      </c>
      <c r="F65" s="376" t="s">
        <v>46</v>
      </c>
      <c r="G65" s="357" t="s">
        <v>36</v>
      </c>
      <c r="H65" s="357" t="s">
        <v>36</v>
      </c>
      <c r="I65" s="322" t="s">
        <v>204</v>
      </c>
      <c r="J65" s="324">
        <v>0.34027777777777773</v>
      </c>
      <c r="K65" s="374">
        <v>44856</v>
      </c>
      <c r="L65" s="372">
        <v>44856</v>
      </c>
      <c r="M65" s="33">
        <f t="shared" si="19"/>
        <v>1.000312207305651</v>
      </c>
      <c r="N65" s="386">
        <v>1</v>
      </c>
      <c r="O65" s="386">
        <v>1</v>
      </c>
      <c r="P65" s="33">
        <f>+O65/N65</f>
        <v>1</v>
      </c>
      <c r="Q65" s="364">
        <v>15</v>
      </c>
      <c r="R65" s="364">
        <v>15</v>
      </c>
      <c r="S65" s="33">
        <f t="shared" si="4"/>
        <v>1</v>
      </c>
      <c r="T65" s="33">
        <v>0.86</v>
      </c>
      <c r="U65" s="33">
        <v>1</v>
      </c>
      <c r="V65" s="431"/>
      <c r="W65" s="431"/>
      <c r="X65" s="431"/>
      <c r="Y65" s="431"/>
      <c r="Z65" s="431"/>
    </row>
    <row r="66" spans="1:29" ht="48.75" hidden="1" customHeight="1" x14ac:dyDescent="0.3">
      <c r="B66" s="429"/>
      <c r="C66" s="311" t="s">
        <v>549</v>
      </c>
      <c r="D66" s="347" t="s">
        <v>150</v>
      </c>
      <c r="E66" s="381" t="s">
        <v>111</v>
      </c>
      <c r="F66" s="376" t="s">
        <v>46</v>
      </c>
      <c r="G66" s="357" t="s">
        <v>30</v>
      </c>
      <c r="H66" s="357" t="s">
        <v>37</v>
      </c>
      <c r="I66" s="322" t="s">
        <v>34</v>
      </c>
      <c r="J66" s="324">
        <v>0.34027777777777773</v>
      </c>
      <c r="K66" s="374">
        <v>44856</v>
      </c>
      <c r="L66" s="372">
        <v>44856</v>
      </c>
      <c r="M66" s="33">
        <f t="shared" si="19"/>
        <v>1</v>
      </c>
      <c r="N66" s="386">
        <v>1</v>
      </c>
      <c r="O66" s="386">
        <v>1</v>
      </c>
      <c r="P66" s="33">
        <f t="shared" ref="P66" si="20">+O66/N66</f>
        <v>1</v>
      </c>
      <c r="Q66" s="364">
        <v>24</v>
      </c>
      <c r="R66" s="364">
        <v>24</v>
      </c>
      <c r="S66" s="33">
        <f t="shared" si="4"/>
        <v>1</v>
      </c>
      <c r="T66" s="33">
        <v>0.9</v>
      </c>
      <c r="U66" s="33">
        <v>1</v>
      </c>
      <c r="V66" s="432"/>
      <c r="W66" s="432"/>
      <c r="X66" s="432"/>
      <c r="Y66" s="432"/>
      <c r="Z66" s="432"/>
    </row>
    <row r="67" spans="1:29" ht="60.75" hidden="1" customHeight="1" x14ac:dyDescent="0.3">
      <c r="B67" s="429" t="s">
        <v>17</v>
      </c>
      <c r="C67" s="311" t="s">
        <v>677</v>
      </c>
      <c r="D67" s="347" t="s">
        <v>133</v>
      </c>
      <c r="E67" s="381" t="s">
        <v>134</v>
      </c>
      <c r="F67" s="376" t="s">
        <v>46</v>
      </c>
      <c r="G67" s="357" t="s">
        <v>112</v>
      </c>
      <c r="H67" s="357" t="s">
        <v>39</v>
      </c>
      <c r="I67" s="322" t="s">
        <v>32</v>
      </c>
      <c r="J67" s="324">
        <v>0.34027777777777773</v>
      </c>
      <c r="K67" s="372">
        <v>44884</v>
      </c>
      <c r="L67" s="372">
        <v>44884</v>
      </c>
      <c r="M67" s="33">
        <f>+L67/K67</f>
        <v>1</v>
      </c>
      <c r="N67" s="386">
        <v>1</v>
      </c>
      <c r="O67" s="386">
        <v>1</v>
      </c>
      <c r="P67" s="33">
        <f t="shared" si="3"/>
        <v>1</v>
      </c>
      <c r="Q67" s="364">
        <v>6</v>
      </c>
      <c r="R67" s="364">
        <v>6</v>
      </c>
      <c r="S67" s="33">
        <f t="shared" si="4"/>
        <v>1</v>
      </c>
      <c r="T67" s="33"/>
      <c r="U67" s="304"/>
      <c r="V67" s="430">
        <f>+AVERAGE(M67:M70)</f>
        <v>1</v>
      </c>
      <c r="W67" s="433">
        <v>1</v>
      </c>
      <c r="X67" s="433">
        <v>1</v>
      </c>
      <c r="Y67" s="433">
        <v>1</v>
      </c>
      <c r="Z67" s="433">
        <v>1</v>
      </c>
    </row>
    <row r="68" spans="1:29" ht="45" hidden="1" customHeight="1" x14ac:dyDescent="0.3">
      <c r="B68" s="429"/>
      <c r="C68" s="311" t="s">
        <v>194</v>
      </c>
      <c r="D68" s="353" t="s">
        <v>811</v>
      </c>
      <c r="E68" s="352" t="s">
        <v>205</v>
      </c>
      <c r="F68" s="376" t="s">
        <v>46</v>
      </c>
      <c r="G68" s="357" t="s">
        <v>36</v>
      </c>
      <c r="H68" s="357" t="s">
        <v>36</v>
      </c>
      <c r="I68" s="357" t="s">
        <v>33</v>
      </c>
      <c r="J68" s="325">
        <v>0.34027777777777773</v>
      </c>
      <c r="K68" s="372">
        <v>44884</v>
      </c>
      <c r="L68" s="372">
        <v>44884</v>
      </c>
      <c r="M68" s="33">
        <f>+L68/K68</f>
        <v>1</v>
      </c>
      <c r="N68" s="386">
        <v>1</v>
      </c>
      <c r="O68" s="386"/>
      <c r="P68" s="33">
        <f t="shared" si="3"/>
        <v>0</v>
      </c>
      <c r="Q68" s="364">
        <v>13</v>
      </c>
      <c r="R68" s="364"/>
      <c r="S68" s="33">
        <f t="shared" si="4"/>
        <v>0</v>
      </c>
      <c r="T68" s="33"/>
      <c r="U68" s="33"/>
      <c r="V68" s="431"/>
      <c r="W68" s="434"/>
      <c r="X68" s="434"/>
      <c r="Y68" s="434"/>
      <c r="Z68" s="434"/>
    </row>
    <row r="69" spans="1:29" ht="45.75" hidden="1" customHeight="1" x14ac:dyDescent="0.3">
      <c r="B69" s="429"/>
      <c r="C69" s="311" t="s">
        <v>806</v>
      </c>
      <c r="D69" s="349" t="s">
        <v>807</v>
      </c>
      <c r="E69" s="352" t="s">
        <v>808</v>
      </c>
      <c r="F69" s="376" t="s">
        <v>46</v>
      </c>
      <c r="G69" s="357" t="s">
        <v>30</v>
      </c>
      <c r="H69" s="357" t="s">
        <v>37</v>
      </c>
      <c r="I69" s="357" t="s">
        <v>34</v>
      </c>
      <c r="J69" s="325">
        <v>0.34027777777777773</v>
      </c>
      <c r="K69" s="372">
        <v>44884</v>
      </c>
      <c r="L69" s="372">
        <v>44884</v>
      </c>
      <c r="M69" s="33">
        <v>1</v>
      </c>
      <c r="N69" s="386">
        <v>1</v>
      </c>
      <c r="O69" s="386"/>
      <c r="P69" s="33">
        <f t="shared" si="3"/>
        <v>0</v>
      </c>
      <c r="Q69" s="364">
        <v>33</v>
      </c>
      <c r="R69" s="364"/>
      <c r="S69" s="33">
        <f t="shared" si="4"/>
        <v>0</v>
      </c>
      <c r="T69" s="33"/>
      <c r="U69" s="33"/>
      <c r="V69" s="431"/>
      <c r="W69" s="434"/>
      <c r="X69" s="434"/>
      <c r="Y69" s="434"/>
      <c r="Z69" s="434"/>
    </row>
    <row r="70" spans="1:29" s="402" customFormat="1" ht="33" hidden="1" x14ac:dyDescent="0.3">
      <c r="A70" s="390"/>
      <c r="B70" s="429"/>
      <c r="C70" s="391" t="s">
        <v>126</v>
      </c>
      <c r="D70" s="392" t="s">
        <v>171</v>
      </c>
      <c r="E70" s="393" t="s">
        <v>92</v>
      </c>
      <c r="F70" s="394" t="s">
        <v>46</v>
      </c>
      <c r="G70" s="395" t="s">
        <v>264</v>
      </c>
      <c r="H70" s="395" t="s">
        <v>59</v>
      </c>
      <c r="I70" s="395" t="s">
        <v>35</v>
      </c>
      <c r="J70" s="396">
        <v>0.42430555555555555</v>
      </c>
      <c r="K70" s="397">
        <v>44884</v>
      </c>
      <c r="L70" s="397">
        <v>44884</v>
      </c>
      <c r="M70" s="398">
        <v>1</v>
      </c>
      <c r="N70" s="399">
        <v>1</v>
      </c>
      <c r="O70" s="399">
        <v>1</v>
      </c>
      <c r="P70" s="398">
        <f t="shared" si="3"/>
        <v>1</v>
      </c>
      <c r="Q70" s="400">
        <v>35</v>
      </c>
      <c r="R70" s="401"/>
      <c r="S70" s="398">
        <f t="shared" si="4"/>
        <v>0</v>
      </c>
      <c r="T70" s="398"/>
      <c r="U70" s="398"/>
      <c r="V70" s="432"/>
      <c r="W70" s="435"/>
      <c r="X70" s="435"/>
      <c r="Y70" s="435"/>
      <c r="Z70" s="435"/>
    </row>
    <row r="71" spans="1:29" ht="78.75" hidden="1" x14ac:dyDescent="0.3">
      <c r="B71" s="302" t="s">
        <v>18</v>
      </c>
      <c r="C71" s="32"/>
      <c r="D71" s="354"/>
      <c r="E71" s="369"/>
      <c r="F71" s="378"/>
      <c r="G71" s="357"/>
      <c r="H71" s="359"/>
      <c r="I71" s="322"/>
      <c r="J71" s="326"/>
      <c r="K71" s="374"/>
      <c r="L71" s="372"/>
      <c r="M71" s="33"/>
      <c r="N71" s="386"/>
      <c r="O71" s="386"/>
      <c r="P71" s="33"/>
      <c r="Q71" s="364"/>
      <c r="R71" s="364"/>
      <c r="S71" s="33"/>
      <c r="T71" s="33"/>
      <c r="U71" s="33"/>
      <c r="V71" s="312"/>
      <c r="W71" s="313"/>
      <c r="X71" s="303"/>
      <c r="Y71" s="303"/>
      <c r="Z71" s="303"/>
    </row>
    <row r="72" spans="1:29" x14ac:dyDescent="0.3">
      <c r="B72" s="314"/>
      <c r="C72" s="32"/>
      <c r="D72" s="355"/>
      <c r="E72" s="369"/>
      <c r="F72" s="378"/>
      <c r="G72" s="357"/>
      <c r="H72" s="359"/>
      <c r="I72" s="322"/>
      <c r="J72" s="326"/>
      <c r="K72" s="374"/>
      <c r="L72" s="372"/>
      <c r="M72" s="33"/>
      <c r="N72" s="386"/>
      <c r="O72" s="386"/>
      <c r="P72" s="33"/>
      <c r="Q72" s="364"/>
      <c r="R72" s="364"/>
      <c r="S72" s="33"/>
      <c r="T72" s="33"/>
      <c r="U72" s="33"/>
      <c r="V72" s="312"/>
      <c r="W72" s="313"/>
      <c r="X72" s="303"/>
      <c r="Y72" s="303"/>
      <c r="Z72" s="303"/>
    </row>
    <row r="73" spans="1:29" ht="18" x14ac:dyDescent="0.3">
      <c r="V73" s="450" t="s">
        <v>7</v>
      </c>
      <c r="W73" s="450"/>
      <c r="X73" s="450"/>
      <c r="Y73" s="450"/>
      <c r="Z73" s="450"/>
    </row>
    <row r="74" spans="1:29" ht="94.5" x14ac:dyDescent="0.3">
      <c r="V74" s="306" t="str">
        <f>+V7</f>
        <v>Cumplimiento en programación</v>
      </c>
      <c r="W74" s="306" t="s">
        <v>42</v>
      </c>
      <c r="X74" s="382" t="s">
        <v>43</v>
      </c>
      <c r="Y74" s="306" t="s">
        <v>304</v>
      </c>
      <c r="Z74" s="306" t="s">
        <v>44</v>
      </c>
    </row>
    <row r="75" spans="1:29" x14ac:dyDescent="0.3">
      <c r="U75" s="388">
        <v>1</v>
      </c>
      <c r="V75" s="109">
        <f>+V8</f>
        <v>1</v>
      </c>
      <c r="W75" s="109">
        <f>+W8</f>
        <v>1</v>
      </c>
      <c r="X75" s="109">
        <f>+X8</f>
        <v>0.90117647058823525</v>
      </c>
      <c r="Y75" s="109">
        <f>+Y8</f>
        <v>0.94199999999999995</v>
      </c>
      <c r="Z75" s="109">
        <f>+Z8</f>
        <v>0.88400000000000001</v>
      </c>
    </row>
    <row r="76" spans="1:29" x14ac:dyDescent="0.3">
      <c r="U76" s="388">
        <f>+U75+1</f>
        <v>2</v>
      </c>
      <c r="V76" s="109">
        <f>+V8</f>
        <v>1</v>
      </c>
      <c r="W76" s="109">
        <f>+W13</f>
        <v>1</v>
      </c>
      <c r="X76" s="109">
        <f>+X13</f>
        <v>0.95707070707070707</v>
      </c>
      <c r="Y76" s="109">
        <f>+Y13</f>
        <v>0.97333333333333327</v>
      </c>
      <c r="Z76" s="109">
        <f>+Z13</f>
        <v>0.96333333333333337</v>
      </c>
    </row>
    <row r="77" spans="1:29" x14ac:dyDescent="0.3">
      <c r="U77" s="388">
        <f t="shared" ref="U77:U85" si="21">+U76+1</f>
        <v>3</v>
      </c>
      <c r="V77" s="109">
        <f>+V19</f>
        <v>1.0000056013622514</v>
      </c>
      <c r="W77" s="109">
        <f>+W19</f>
        <v>1</v>
      </c>
      <c r="X77" s="109">
        <f>+X19</f>
        <v>0.95833333333333337</v>
      </c>
      <c r="Y77" s="109">
        <f>+Y19</f>
        <v>0.95750000000000002</v>
      </c>
      <c r="Z77" s="109">
        <f>+Z19</f>
        <v>1</v>
      </c>
    </row>
    <row r="78" spans="1:29" x14ac:dyDescent="0.3">
      <c r="U78" s="388">
        <f t="shared" si="21"/>
        <v>4</v>
      </c>
      <c r="V78" s="109">
        <f>+V23</f>
        <v>1.0000067186240258</v>
      </c>
      <c r="W78" s="109">
        <f>+W23</f>
        <v>1</v>
      </c>
      <c r="X78" s="109">
        <f>+X23</f>
        <v>0.97909961685823765</v>
      </c>
      <c r="Y78" s="109">
        <f>+Y23</f>
        <v>0.82899999999999996</v>
      </c>
      <c r="Z78" s="109">
        <f>+Z23</f>
        <v>0.86799999999999999</v>
      </c>
    </row>
    <row r="79" spans="1:29" x14ac:dyDescent="0.3">
      <c r="U79" s="388">
        <f t="shared" si="21"/>
        <v>5</v>
      </c>
      <c r="V79" s="109">
        <f>+V33</f>
        <v>1</v>
      </c>
      <c r="W79" s="109">
        <v>1</v>
      </c>
      <c r="X79" s="109">
        <v>0.95</v>
      </c>
      <c r="Y79" s="109">
        <f>+AVERAGE(T33:T39)</f>
        <v>0.98166666666666658</v>
      </c>
      <c r="Z79" s="109">
        <f>+AVERAGE(U33:U39)</f>
        <v>1</v>
      </c>
      <c r="AB79" s="28"/>
      <c r="AC79" s="318" t="s">
        <v>294</v>
      </c>
    </row>
    <row r="80" spans="1:29" x14ac:dyDescent="0.3">
      <c r="U80" s="388">
        <f t="shared" si="21"/>
        <v>6</v>
      </c>
      <c r="V80" s="109">
        <f>+V40</f>
        <v>1</v>
      </c>
      <c r="W80" s="109">
        <f>+W40</f>
        <v>1</v>
      </c>
      <c r="X80" s="109">
        <f>+X40</f>
        <v>0.97499999999999998</v>
      </c>
      <c r="Y80" s="109">
        <f>+Y40</f>
        <v>0.96</v>
      </c>
      <c r="Z80" s="109">
        <f>+Z40</f>
        <v>0.94000000000000006</v>
      </c>
      <c r="AB80" s="28" t="str">
        <f>+V74</f>
        <v>Cumplimiento en programación</v>
      </c>
      <c r="AC80" s="319">
        <f>+V87</f>
        <v>1.0000011199987524</v>
      </c>
    </row>
    <row r="81" spans="21:35" x14ac:dyDescent="0.3">
      <c r="U81" s="388">
        <f t="shared" si="21"/>
        <v>7</v>
      </c>
      <c r="V81" s="109">
        <f>+V45</f>
        <v>1</v>
      </c>
      <c r="W81" s="109">
        <v>1</v>
      </c>
      <c r="X81" s="109">
        <v>0.97</v>
      </c>
      <c r="Y81" s="109">
        <v>0.98</v>
      </c>
      <c r="Z81" s="109">
        <v>0.98</v>
      </c>
      <c r="AB81" s="28" t="str">
        <f>+W74</f>
        <v xml:space="preserve">Cumplimiento Horas Programadas </v>
      </c>
      <c r="AC81" s="319">
        <f>+W87</f>
        <v>1</v>
      </c>
    </row>
    <row r="82" spans="21:35" x14ac:dyDescent="0.3">
      <c r="U82" s="388">
        <f t="shared" si="21"/>
        <v>8</v>
      </c>
      <c r="V82" s="109">
        <f>+V52</f>
        <v>1</v>
      </c>
      <c r="W82" s="109">
        <f>+W52</f>
        <v>1</v>
      </c>
      <c r="X82" s="109">
        <v>0.99</v>
      </c>
      <c r="Y82" s="109">
        <f>+Y52</f>
        <v>0.99147869674185451</v>
      </c>
      <c r="Z82" s="109">
        <f>+Z52</f>
        <v>0.92285714285714282</v>
      </c>
      <c r="AB82" s="28" t="str">
        <f>+X74</f>
        <v>Cumplimiento de asistencia de personal</v>
      </c>
      <c r="AC82" s="319">
        <f>+X87</f>
        <v>0.96915273889550124</v>
      </c>
    </row>
    <row r="83" spans="21:35" x14ac:dyDescent="0.3">
      <c r="U83" s="388">
        <f t="shared" si="21"/>
        <v>9</v>
      </c>
      <c r="V83" s="109">
        <v>1</v>
      </c>
      <c r="W83" s="109">
        <v>1</v>
      </c>
      <c r="X83" s="109">
        <v>0.98</v>
      </c>
      <c r="Y83" s="109">
        <v>0.98</v>
      </c>
      <c r="Z83" s="109">
        <v>0.98</v>
      </c>
      <c r="AB83" s="28" t="str">
        <f>+Y74</f>
        <v xml:space="preserve">Eficacia de  capacitación
</v>
      </c>
      <c r="AC83" s="319">
        <f>+Y87</f>
        <v>0.95772533606744126</v>
      </c>
    </row>
    <row r="84" spans="21:35" x14ac:dyDescent="0.3">
      <c r="U84" s="388">
        <f t="shared" si="21"/>
        <v>10</v>
      </c>
      <c r="V84" s="109">
        <f>+V63</f>
        <v>1</v>
      </c>
      <c r="W84" s="109">
        <f>+W63</f>
        <v>1</v>
      </c>
      <c r="X84" s="109">
        <f>+X63</f>
        <v>1</v>
      </c>
      <c r="Y84" s="109">
        <f>+Y63</f>
        <v>0.94</v>
      </c>
      <c r="Z84" s="109">
        <f>+Z63</f>
        <v>0.99249999999999994</v>
      </c>
      <c r="AB84" s="28" t="str">
        <f>+Z74</f>
        <v>Cobertura de la efectividad</v>
      </c>
      <c r="AC84" s="319">
        <f>+Z87</f>
        <v>0.95733549783549776</v>
      </c>
    </row>
    <row r="85" spans="21:35" x14ac:dyDescent="0.3">
      <c r="U85" s="388">
        <f t="shared" si="21"/>
        <v>11</v>
      </c>
      <c r="V85" s="36">
        <f>+V67</f>
        <v>1</v>
      </c>
      <c r="W85" s="36">
        <f t="shared" ref="W85:Z85" si="22">+W67</f>
        <v>1</v>
      </c>
      <c r="X85" s="36">
        <f t="shared" si="22"/>
        <v>1</v>
      </c>
      <c r="Y85" s="36">
        <f t="shared" si="22"/>
        <v>1</v>
      </c>
      <c r="Z85" s="36">
        <f t="shared" si="22"/>
        <v>1</v>
      </c>
      <c r="AC85" s="320"/>
    </row>
    <row r="86" spans="21:35" ht="18" x14ac:dyDescent="0.3">
      <c r="U86" s="388"/>
      <c r="V86" s="37"/>
      <c r="W86" s="37"/>
      <c r="Y86" s="37"/>
      <c r="Z86" s="37"/>
      <c r="AB86" s="35"/>
      <c r="AC86" s="35" t="s">
        <v>297</v>
      </c>
      <c r="AD86" s="35"/>
      <c r="AE86" s="35" t="s">
        <v>543</v>
      </c>
      <c r="AF86" s="35" t="s">
        <v>544</v>
      </c>
      <c r="AG86" s="35" t="s">
        <v>545</v>
      </c>
      <c r="AH86" s="389" t="s">
        <v>814</v>
      </c>
    </row>
    <row r="87" spans="21:35" ht="18" x14ac:dyDescent="0.3">
      <c r="V87" s="110">
        <f>+AVERAGE(V75:V86)</f>
        <v>1.0000011199987524</v>
      </c>
      <c r="W87" s="110">
        <f t="shared" ref="W87:Z87" si="23">+AVERAGE(W75:W86)</f>
        <v>1</v>
      </c>
      <c r="X87" s="110">
        <f t="shared" si="23"/>
        <v>0.96915273889550124</v>
      </c>
      <c r="Y87" s="110">
        <f t="shared" si="23"/>
        <v>0.95772533606744126</v>
      </c>
      <c r="Z87" s="110">
        <f t="shared" si="23"/>
        <v>0.95733549783549776</v>
      </c>
      <c r="AB87" s="35" t="s">
        <v>49</v>
      </c>
      <c r="AC87" s="35">
        <v>5</v>
      </c>
      <c r="AD87" s="35" t="s">
        <v>546</v>
      </c>
      <c r="AE87" s="35">
        <f>SUM(AC87:AC89)</f>
        <v>15</v>
      </c>
      <c r="AF87" s="35">
        <f>SUM(AC90:AC92)</f>
        <v>22</v>
      </c>
      <c r="AG87" s="35">
        <f>SUM(AC93:AC95)</f>
        <v>18</v>
      </c>
      <c r="AH87" s="26">
        <v>8</v>
      </c>
      <c r="AI87" s="26">
        <f>SUM(AE87:AH87)</f>
        <v>63</v>
      </c>
    </row>
    <row r="88" spans="21:35" ht="18" x14ac:dyDescent="0.3">
      <c r="AB88" s="35" t="s">
        <v>50</v>
      </c>
      <c r="AC88" s="35">
        <v>6</v>
      </c>
    </row>
    <row r="89" spans="21:35" ht="18" x14ac:dyDescent="0.3">
      <c r="Z89" s="321">
        <f>+AVERAGE(V87:Z87)</f>
        <v>0.9768429385594386</v>
      </c>
      <c r="AB89" s="35" t="s">
        <v>51</v>
      </c>
      <c r="AC89" s="35">
        <v>4</v>
      </c>
    </row>
    <row r="90" spans="21:35" ht="18" x14ac:dyDescent="0.3">
      <c r="AB90" s="35" t="s">
        <v>52</v>
      </c>
      <c r="AC90" s="35">
        <v>10</v>
      </c>
    </row>
    <row r="91" spans="21:35" ht="18" x14ac:dyDescent="0.3">
      <c r="AB91" s="35" t="s">
        <v>53</v>
      </c>
      <c r="AC91" s="35">
        <v>7</v>
      </c>
    </row>
    <row r="92" spans="21:35" ht="18" x14ac:dyDescent="0.3">
      <c r="AB92" s="35" t="s">
        <v>54</v>
      </c>
      <c r="AC92" s="35">
        <v>5</v>
      </c>
    </row>
    <row r="93" spans="21:35" ht="18" x14ac:dyDescent="0.3">
      <c r="AB93" s="35" t="s">
        <v>55</v>
      </c>
      <c r="AC93" s="35">
        <v>7</v>
      </c>
    </row>
    <row r="94" spans="21:35" ht="18" x14ac:dyDescent="0.3">
      <c r="AB94" s="35" t="s">
        <v>56</v>
      </c>
      <c r="AC94" s="35">
        <v>7</v>
      </c>
    </row>
    <row r="95" spans="21:35" ht="18" x14ac:dyDescent="0.3">
      <c r="AB95" s="35" t="s">
        <v>57</v>
      </c>
      <c r="AC95" s="35">
        <v>4</v>
      </c>
    </row>
    <row r="96" spans="21:35" ht="18" x14ac:dyDescent="0.3">
      <c r="AB96" s="389" t="s">
        <v>58</v>
      </c>
      <c r="AC96" s="35"/>
    </row>
  </sheetData>
  <autoFilter ref="B7:AV71">
    <filterColumn colId="1">
      <filters>
        <filter val="Compromiso y sentido de pertenencia institucional"/>
        <filter val="Comunicación asertiva"/>
        <filter val="Manejo del estrés"/>
        <filter val="Re inudccion Sistema de gestion de calidad"/>
        <filter val="Relaciones interpersonales"/>
        <filter val="Resolución de conflictos"/>
        <filter val="Servicio al cliente"/>
        <filter val="Tecnicas de atención telefonica"/>
        <filter val="Trabajo en equipo"/>
      </filters>
    </filterColumn>
  </autoFilter>
  <mergeCells count="77">
    <mergeCell ref="AA33:AA39"/>
    <mergeCell ref="B1:Z3"/>
    <mergeCell ref="V19:V22"/>
    <mergeCell ref="W19:W22"/>
    <mergeCell ref="X19:X22"/>
    <mergeCell ref="Y19:Y22"/>
    <mergeCell ref="Z19:Z22"/>
    <mergeCell ref="V23:V32"/>
    <mergeCell ref="W23:W32"/>
    <mergeCell ref="O6:U6"/>
    <mergeCell ref="B4:Z4"/>
    <mergeCell ref="D5:Z5"/>
    <mergeCell ref="B8:B12"/>
    <mergeCell ref="V8:V12"/>
    <mergeCell ref="X8:X12"/>
    <mergeCell ref="W8:W12"/>
    <mergeCell ref="Z63:Z66"/>
    <mergeCell ref="Z52:Z58"/>
    <mergeCell ref="Z59:Z62"/>
    <mergeCell ref="V73:Z73"/>
    <mergeCell ref="Y40:Y44"/>
    <mergeCell ref="Y63:Y66"/>
    <mergeCell ref="X52:X58"/>
    <mergeCell ref="Y67:Y70"/>
    <mergeCell ref="Z67:Z70"/>
    <mergeCell ref="Y52:Y58"/>
    <mergeCell ref="Y59:Y62"/>
    <mergeCell ref="X67:X70"/>
    <mergeCell ref="X59:X62"/>
    <mergeCell ref="X63:X66"/>
    <mergeCell ref="Y8:Y12"/>
    <mergeCell ref="Z8:Z12"/>
    <mergeCell ref="W6:Z6"/>
    <mergeCell ref="B6:C6"/>
    <mergeCell ref="F6:K6"/>
    <mergeCell ref="L6:N6"/>
    <mergeCell ref="B5:C5"/>
    <mergeCell ref="Z13:Z18"/>
    <mergeCell ref="V45:V51"/>
    <mergeCell ref="W45:W51"/>
    <mergeCell ref="X45:X51"/>
    <mergeCell ref="Z23:Z32"/>
    <mergeCell ref="Z33:Z39"/>
    <mergeCell ref="W40:W44"/>
    <mergeCell ref="X40:X44"/>
    <mergeCell ref="X23:X32"/>
    <mergeCell ref="Y23:Y32"/>
    <mergeCell ref="Z40:Z44"/>
    <mergeCell ref="Z45:Z51"/>
    <mergeCell ref="Y45:Y51"/>
    <mergeCell ref="B45:B51"/>
    <mergeCell ref="Y33:Y39"/>
    <mergeCell ref="Y13:Y18"/>
    <mergeCell ref="B33:B39"/>
    <mergeCell ref="V33:V39"/>
    <mergeCell ref="W33:W39"/>
    <mergeCell ref="X33:X39"/>
    <mergeCell ref="B19:B22"/>
    <mergeCell ref="B13:B18"/>
    <mergeCell ref="V13:V18"/>
    <mergeCell ref="W13:W18"/>
    <mergeCell ref="X13:X18"/>
    <mergeCell ref="B23:B32"/>
    <mergeCell ref="B40:B44"/>
    <mergeCell ref="V40:V44"/>
    <mergeCell ref="B52:B58"/>
    <mergeCell ref="V52:V58"/>
    <mergeCell ref="W52:W58"/>
    <mergeCell ref="B67:B70"/>
    <mergeCell ref="V67:V70"/>
    <mergeCell ref="W67:W70"/>
    <mergeCell ref="B59:B62"/>
    <mergeCell ref="V59:V62"/>
    <mergeCell ref="W59:W62"/>
    <mergeCell ref="B63:B66"/>
    <mergeCell ref="V63:V66"/>
    <mergeCell ref="W63:W66"/>
  </mergeCells>
  <phoneticPr fontId="28" type="noConversion"/>
  <dataValidations count="4">
    <dataValidation allowBlank="1" showInputMessage="1" showErrorMessage="1" error="!!! POR FAVOR !!!_x000a_INTRODUCIR LA FECHA EN EL FORM ATO _x000a_dia-mes-año" sqref="B8 B13 B71:B72 X8:Z22 B23:B25 B52:B59 B40:B50 B63:B66 B33:B36 M8:W19 W40:Z44 M20:U72 W67:Z72"/>
    <dataValidation type="date" allowBlank="1" showInputMessage="1" showErrorMessage="1" error="!!! POR FAVOR !!!_x000a_INTRODUCIR LA FECHA EN EL FORM ATO _x000a_dia-mes-año" sqref="V71:V72 V52:V59 V40:V50 V63:Z66 W52:Z62 V33:Z33 V26:Z26 W45:Z50 K8:L72">
      <formula1>1</formula1>
      <formula2>55153</formula2>
    </dataValidation>
    <dataValidation allowBlank="1" showInputMessage="1" showErrorMessage="1" error="!POR FAVOR!_x000a_ESCOGER EL DATO DE LA LISTA" sqref="H51 H57:H58 H59:I72 H8:I50 H52:I57 J8:J72"/>
    <dataValidation allowBlank="1" showInputMessage="1" showErrorMessage="1" error="!POR FVOR!_x000a_ESCGER EL DATO DE LA LISTA" sqref="G8:G72"/>
  </dataValidations>
  <printOptions horizontalCentered="1"/>
  <pageMargins left="0.15748031496062992" right="0.15748031496062992" top="0.45" bottom="0.23622047244094491" header="0.78" footer="0.23622047244094491"/>
  <pageSetup scale="30" orientation="landscape" r:id="rId1"/>
  <headerFooter alignWithMargins="0">
    <oddHeader>&amp;R&amp;"Arial,Negrita"&amp;9Hoja&amp;"Arial,Normal"&amp;10 &amp;P &amp;"Arial,Negrita"&amp;9de &amp;"Arial,Normal"&amp;10&amp;N</oddHeader>
  </headerFooter>
  <ignoredErrors>
    <ignoredError sqref="S8:S12 L10:M10 P8:P10 P11:P12 M8:M9 M11:M12 S14:S16 S18 P16 P14:P15 P17:P18 M19:M22 P19:P22 M26:M32 P26:P32 S26:S32 M23:T25 T64:T66 R70 P67:Q67 S67 M67:N67 S63 S59 S60:S62 S52:S58 M53:M56 M63 N69:S69 M68:S68 M64:S66 N60:R62 M45:M52 S45 M33:S44 M59:R59 N45:R45 N46:S51 N63:R63 M60:M62 O67 M70:Q70 M69 N53:R56 M57:R58 N52:R52 R67 S70" unlockedFormula="1"/>
    <ignoredError sqref="Z76" formula="1"/>
    <ignoredError sqref="Y79:Z7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G10" sqref="G10"/>
    </sheetView>
  </sheetViews>
  <sheetFormatPr baseColWidth="10" defaultRowHeight="12.75" x14ac:dyDescent="0.2"/>
  <cols>
    <col min="1" max="1" width="7.140625" customWidth="1"/>
  </cols>
  <sheetData>
    <row r="1" spans="1:8" ht="24" x14ac:dyDescent="0.2">
      <c r="A1">
        <v>1</v>
      </c>
      <c r="B1" s="38">
        <v>1098668016</v>
      </c>
      <c r="C1" s="39" t="s">
        <v>559</v>
      </c>
      <c r="D1" s="40" t="s">
        <v>678</v>
      </c>
      <c r="E1" s="40" t="s">
        <v>560</v>
      </c>
      <c r="F1" s="39" t="s">
        <v>620</v>
      </c>
      <c r="G1" s="41" t="s">
        <v>266</v>
      </c>
      <c r="H1" s="43">
        <v>2350000</v>
      </c>
    </row>
    <row r="2" spans="1:8" ht="24" x14ac:dyDescent="0.2">
      <c r="A2">
        <f>+A1+1</f>
        <v>2</v>
      </c>
      <c r="B2" s="38">
        <v>1095766098</v>
      </c>
      <c r="C2" s="39" t="s">
        <v>306</v>
      </c>
      <c r="D2" s="40" t="s">
        <v>307</v>
      </c>
      <c r="E2" s="40" t="s">
        <v>308</v>
      </c>
      <c r="F2" s="39" t="s">
        <v>309</v>
      </c>
      <c r="G2" s="41" t="s">
        <v>266</v>
      </c>
      <c r="H2" s="43">
        <v>2350000</v>
      </c>
    </row>
    <row r="3" spans="1:8" ht="24" x14ac:dyDescent="0.2">
      <c r="A3">
        <f t="shared" ref="A3:A66" si="0">+A2+1</f>
        <v>3</v>
      </c>
      <c r="B3" s="38">
        <v>63348639</v>
      </c>
      <c r="C3" s="39" t="s">
        <v>679</v>
      </c>
      <c r="D3" s="39" t="s">
        <v>680</v>
      </c>
      <c r="E3" s="40" t="s">
        <v>681</v>
      </c>
      <c r="F3" s="40"/>
      <c r="G3" s="41" t="s">
        <v>490</v>
      </c>
      <c r="H3" s="43">
        <v>1000000</v>
      </c>
    </row>
    <row r="4" spans="1:8" ht="24" x14ac:dyDescent="0.2">
      <c r="A4">
        <f t="shared" si="0"/>
        <v>4</v>
      </c>
      <c r="B4" s="38">
        <v>37720692</v>
      </c>
      <c r="C4" s="39" t="s">
        <v>565</v>
      </c>
      <c r="D4" s="40" t="s">
        <v>682</v>
      </c>
      <c r="E4" s="40" t="s">
        <v>566</v>
      </c>
      <c r="F4" s="39" t="s">
        <v>621</v>
      </c>
      <c r="G4" s="41" t="s">
        <v>266</v>
      </c>
      <c r="H4" s="43">
        <v>2350000</v>
      </c>
    </row>
    <row r="5" spans="1:8" ht="24" x14ac:dyDescent="0.2">
      <c r="A5">
        <f t="shared" si="0"/>
        <v>5</v>
      </c>
      <c r="B5" s="38">
        <v>60267042</v>
      </c>
      <c r="C5" s="39" t="s">
        <v>683</v>
      </c>
      <c r="D5" s="40" t="s">
        <v>684</v>
      </c>
      <c r="E5" s="40" t="s">
        <v>685</v>
      </c>
      <c r="F5" s="39" t="s">
        <v>320</v>
      </c>
      <c r="G5" s="41" t="s">
        <v>266</v>
      </c>
      <c r="H5" s="43">
        <v>2350000</v>
      </c>
    </row>
    <row r="6" spans="1:8" ht="24" x14ac:dyDescent="0.2">
      <c r="A6">
        <f t="shared" si="0"/>
        <v>6</v>
      </c>
      <c r="B6" s="38">
        <v>1065587118</v>
      </c>
      <c r="C6" s="40" t="s">
        <v>686</v>
      </c>
      <c r="D6" s="40" t="s">
        <v>687</v>
      </c>
      <c r="E6" s="40" t="s">
        <v>576</v>
      </c>
      <c r="F6" s="40" t="s">
        <v>623</v>
      </c>
      <c r="G6" s="41" t="s">
        <v>266</v>
      </c>
      <c r="H6" s="43">
        <v>2350000</v>
      </c>
    </row>
    <row r="7" spans="1:8" ht="24" x14ac:dyDescent="0.2">
      <c r="A7">
        <f t="shared" si="0"/>
        <v>7</v>
      </c>
      <c r="B7" s="38">
        <v>63555548</v>
      </c>
      <c r="C7" s="39" t="s">
        <v>688</v>
      </c>
      <c r="D7" s="40" t="s">
        <v>689</v>
      </c>
      <c r="E7" s="40" t="s">
        <v>690</v>
      </c>
      <c r="F7" s="39" t="s">
        <v>313</v>
      </c>
      <c r="G7" s="41" t="s">
        <v>266</v>
      </c>
      <c r="H7" s="43">
        <v>1762500</v>
      </c>
    </row>
    <row r="8" spans="1:8" ht="24" x14ac:dyDescent="0.2">
      <c r="A8">
        <f t="shared" si="0"/>
        <v>8</v>
      </c>
      <c r="B8" s="38">
        <v>63396539</v>
      </c>
      <c r="C8" s="40" t="s">
        <v>691</v>
      </c>
      <c r="D8" s="40" t="s">
        <v>692</v>
      </c>
      <c r="E8" s="40" t="s">
        <v>693</v>
      </c>
      <c r="F8" s="40" t="s">
        <v>313</v>
      </c>
      <c r="G8" s="41" t="s">
        <v>266</v>
      </c>
      <c r="H8" s="43">
        <v>2350000</v>
      </c>
    </row>
    <row r="9" spans="1:8" ht="24" x14ac:dyDescent="0.2">
      <c r="A9">
        <f t="shared" si="0"/>
        <v>9</v>
      </c>
      <c r="B9" s="38">
        <v>1098602053</v>
      </c>
      <c r="C9" s="40" t="s">
        <v>694</v>
      </c>
      <c r="D9" s="40" t="s">
        <v>695</v>
      </c>
      <c r="E9" s="40" t="s">
        <v>696</v>
      </c>
      <c r="F9" s="40" t="s">
        <v>316</v>
      </c>
      <c r="G9" s="41" t="s">
        <v>317</v>
      </c>
      <c r="H9" s="43">
        <v>1175000</v>
      </c>
    </row>
    <row r="10" spans="1:8" ht="24" x14ac:dyDescent="0.2">
      <c r="A10">
        <f t="shared" si="0"/>
        <v>10</v>
      </c>
      <c r="B10" s="38">
        <v>1090445738</v>
      </c>
      <c r="C10" s="39" t="s">
        <v>697</v>
      </c>
      <c r="D10" s="40" t="s">
        <v>698</v>
      </c>
      <c r="E10" s="40" t="s">
        <v>699</v>
      </c>
      <c r="F10" s="39" t="s">
        <v>505</v>
      </c>
      <c r="G10" s="41" t="s">
        <v>269</v>
      </c>
      <c r="H10" s="43">
        <v>900000</v>
      </c>
    </row>
    <row r="11" spans="1:8" ht="24" x14ac:dyDescent="0.2">
      <c r="A11">
        <f t="shared" si="0"/>
        <v>11</v>
      </c>
      <c r="B11" s="38">
        <v>1064802409</v>
      </c>
      <c r="C11" s="39" t="s">
        <v>700</v>
      </c>
      <c r="D11" s="40" t="s">
        <v>701</v>
      </c>
      <c r="E11" s="40" t="s">
        <v>702</v>
      </c>
      <c r="F11" s="39" t="s">
        <v>320</v>
      </c>
      <c r="G11" s="41" t="s">
        <v>266</v>
      </c>
      <c r="H11" s="43">
        <v>2350000</v>
      </c>
    </row>
    <row r="12" spans="1:8" ht="24" x14ac:dyDescent="0.2">
      <c r="A12">
        <f t="shared" si="0"/>
        <v>12</v>
      </c>
      <c r="B12" s="38">
        <v>37724198</v>
      </c>
      <c r="C12" s="40" t="s">
        <v>703</v>
      </c>
      <c r="D12" s="40" t="s">
        <v>704</v>
      </c>
      <c r="E12" s="40" t="s">
        <v>705</v>
      </c>
      <c r="F12" s="40" t="s">
        <v>323</v>
      </c>
      <c r="G12" s="41" t="s">
        <v>266</v>
      </c>
      <c r="H12" s="43">
        <v>1762500</v>
      </c>
    </row>
    <row r="13" spans="1:8" ht="24" x14ac:dyDescent="0.2">
      <c r="A13">
        <f t="shared" si="0"/>
        <v>13</v>
      </c>
      <c r="B13" s="38">
        <v>63532354</v>
      </c>
      <c r="C13" s="40" t="s">
        <v>706</v>
      </c>
      <c r="D13" s="40" t="s">
        <v>707</v>
      </c>
      <c r="E13" s="40" t="s">
        <v>322</v>
      </c>
      <c r="F13" s="40" t="s">
        <v>323</v>
      </c>
      <c r="G13" s="41" t="s">
        <v>324</v>
      </c>
      <c r="H13" s="43">
        <v>2500000</v>
      </c>
    </row>
    <row r="14" spans="1:8" ht="72" x14ac:dyDescent="0.2">
      <c r="A14">
        <f t="shared" si="0"/>
        <v>14</v>
      </c>
      <c r="B14" s="38">
        <v>37512213</v>
      </c>
      <c r="C14" s="39" t="s">
        <v>325</v>
      </c>
      <c r="D14" s="39" t="s">
        <v>326</v>
      </c>
      <c r="E14" s="40" t="s">
        <v>327</v>
      </c>
      <c r="F14" s="40"/>
      <c r="G14" s="41" t="s">
        <v>328</v>
      </c>
      <c r="H14" s="43">
        <v>3000000</v>
      </c>
    </row>
    <row r="15" spans="1:8" ht="48" x14ac:dyDescent="0.2">
      <c r="A15">
        <f t="shared" si="0"/>
        <v>15</v>
      </c>
      <c r="B15" s="38">
        <v>37841016</v>
      </c>
      <c r="C15" s="39" t="s">
        <v>708</v>
      </c>
      <c r="D15" s="40" t="s">
        <v>709</v>
      </c>
      <c r="E15" s="40" t="s">
        <v>710</v>
      </c>
      <c r="F15" s="39" t="s">
        <v>309</v>
      </c>
      <c r="G15" s="41" t="s">
        <v>579</v>
      </c>
      <c r="H15" s="43">
        <v>3000000</v>
      </c>
    </row>
    <row r="16" spans="1:8" ht="24" x14ac:dyDescent="0.2">
      <c r="A16">
        <f t="shared" si="0"/>
        <v>16</v>
      </c>
      <c r="B16" s="38">
        <v>1098761030</v>
      </c>
      <c r="C16" s="39" t="s">
        <v>580</v>
      </c>
      <c r="D16" s="40" t="s">
        <v>711</v>
      </c>
      <c r="E16" s="40" t="s">
        <v>581</v>
      </c>
      <c r="F16" s="39" t="s">
        <v>624</v>
      </c>
      <c r="G16" s="41" t="s">
        <v>266</v>
      </c>
      <c r="H16" s="43">
        <v>1175000</v>
      </c>
    </row>
    <row r="17" spans="1:8" ht="24" x14ac:dyDescent="0.2">
      <c r="A17">
        <f t="shared" si="0"/>
        <v>17</v>
      </c>
      <c r="B17" s="38">
        <v>37729980</v>
      </c>
      <c r="C17" s="39" t="s">
        <v>712</v>
      </c>
      <c r="D17" s="40" t="s">
        <v>713</v>
      </c>
      <c r="E17" s="40" t="s">
        <v>714</v>
      </c>
      <c r="F17" s="39" t="s">
        <v>357</v>
      </c>
      <c r="G17" s="41" t="s">
        <v>269</v>
      </c>
      <c r="H17" s="43">
        <v>1200000</v>
      </c>
    </row>
    <row r="18" spans="1:8" x14ac:dyDescent="0.2">
      <c r="A18">
        <f t="shared" si="0"/>
        <v>18</v>
      </c>
      <c r="B18" s="38">
        <v>63528940</v>
      </c>
      <c r="C18" s="40" t="s">
        <v>329</v>
      </c>
      <c r="D18" s="40" t="s">
        <v>330</v>
      </c>
      <c r="E18" s="39" t="s">
        <v>331</v>
      </c>
      <c r="F18" s="41" t="s">
        <v>332</v>
      </c>
      <c r="G18" s="43" t="s">
        <v>266</v>
      </c>
      <c r="H18" s="43">
        <v>1175000</v>
      </c>
    </row>
    <row r="19" spans="1:8" ht="24" x14ac:dyDescent="0.2">
      <c r="A19">
        <f t="shared" si="0"/>
        <v>19</v>
      </c>
      <c r="B19" s="38">
        <v>63506109</v>
      </c>
      <c r="C19" s="39" t="s">
        <v>715</v>
      </c>
      <c r="D19" s="40" t="s">
        <v>716</v>
      </c>
      <c r="E19" s="40" t="s">
        <v>583</v>
      </c>
      <c r="F19" s="39"/>
      <c r="G19" s="41" t="s">
        <v>266</v>
      </c>
      <c r="H19" s="43">
        <v>2350000</v>
      </c>
    </row>
    <row r="20" spans="1:8" ht="36" x14ac:dyDescent="0.2">
      <c r="A20">
        <f t="shared" si="0"/>
        <v>20</v>
      </c>
      <c r="B20" s="38">
        <v>1098718401</v>
      </c>
      <c r="C20" s="39" t="s">
        <v>333</v>
      </c>
      <c r="D20" s="40" t="s">
        <v>334</v>
      </c>
      <c r="E20" s="40" t="s">
        <v>335</v>
      </c>
      <c r="F20" s="39" t="s">
        <v>336</v>
      </c>
      <c r="G20" s="41" t="s">
        <v>270</v>
      </c>
      <c r="H20" s="43">
        <v>2350000</v>
      </c>
    </row>
    <row r="21" spans="1:8" ht="24" x14ac:dyDescent="0.2">
      <c r="A21">
        <f t="shared" si="0"/>
        <v>21</v>
      </c>
      <c r="B21" s="38">
        <v>1098627058</v>
      </c>
      <c r="C21" s="39" t="s">
        <v>337</v>
      </c>
      <c r="D21" s="40" t="s">
        <v>338</v>
      </c>
      <c r="E21" s="40" t="s">
        <v>339</v>
      </c>
      <c r="F21" s="39" t="s">
        <v>340</v>
      </c>
      <c r="G21" s="41" t="s">
        <v>266</v>
      </c>
      <c r="H21" s="43">
        <v>2350000</v>
      </c>
    </row>
    <row r="22" spans="1:8" ht="36" x14ac:dyDescent="0.2">
      <c r="A22">
        <f t="shared" si="0"/>
        <v>22</v>
      </c>
      <c r="B22" s="38">
        <v>1051655036</v>
      </c>
      <c r="C22" s="39" t="s">
        <v>341</v>
      </c>
      <c r="D22" s="40" t="s">
        <v>342</v>
      </c>
      <c r="E22" s="40" t="s">
        <v>343</v>
      </c>
      <c r="F22" s="39"/>
      <c r="G22" s="41" t="s">
        <v>270</v>
      </c>
      <c r="H22" s="43">
        <v>1175000</v>
      </c>
    </row>
    <row r="23" spans="1:8" ht="24" x14ac:dyDescent="0.2">
      <c r="A23">
        <f t="shared" si="0"/>
        <v>23</v>
      </c>
      <c r="B23" s="38">
        <v>1007775712</v>
      </c>
      <c r="C23" s="39" t="s">
        <v>584</v>
      </c>
      <c r="D23" s="40" t="s">
        <v>717</v>
      </c>
      <c r="E23" s="40" t="s">
        <v>585</v>
      </c>
      <c r="F23" s="39" t="s">
        <v>627</v>
      </c>
      <c r="G23" s="41" t="s">
        <v>511</v>
      </c>
      <c r="H23" s="43">
        <v>908526</v>
      </c>
    </row>
    <row r="24" spans="1:8" ht="24" x14ac:dyDescent="0.2">
      <c r="A24">
        <f t="shared" si="0"/>
        <v>24</v>
      </c>
      <c r="B24" s="38">
        <v>1098614777</v>
      </c>
      <c r="C24" s="39" t="s">
        <v>586</v>
      </c>
      <c r="D24" s="40" t="s">
        <v>628</v>
      </c>
      <c r="E24" s="40" t="s">
        <v>587</v>
      </c>
      <c r="F24" s="39"/>
      <c r="G24" s="41" t="s">
        <v>266</v>
      </c>
      <c r="H24" s="43">
        <v>2350000</v>
      </c>
    </row>
    <row r="25" spans="1:8" ht="24" x14ac:dyDescent="0.2">
      <c r="A25">
        <f t="shared" si="0"/>
        <v>25</v>
      </c>
      <c r="B25" s="38">
        <v>1098707369</v>
      </c>
      <c r="C25" s="39" t="s">
        <v>588</v>
      </c>
      <c r="D25" s="40" t="s">
        <v>718</v>
      </c>
      <c r="E25" s="40" t="s">
        <v>589</v>
      </c>
      <c r="F25" s="39" t="s">
        <v>629</v>
      </c>
      <c r="G25" s="41" t="s">
        <v>266</v>
      </c>
      <c r="H25" s="43">
        <v>2350000</v>
      </c>
    </row>
    <row r="26" spans="1:8" ht="36" x14ac:dyDescent="0.2">
      <c r="A26">
        <f t="shared" si="0"/>
        <v>26</v>
      </c>
      <c r="B26" s="38">
        <v>52582118</v>
      </c>
      <c r="C26" s="39" t="s">
        <v>344</v>
      </c>
      <c r="D26" s="40" t="s">
        <v>341</v>
      </c>
      <c r="E26" s="40" t="s">
        <v>331</v>
      </c>
      <c r="F26" s="39" t="s">
        <v>347</v>
      </c>
      <c r="G26" s="41" t="s">
        <v>270</v>
      </c>
      <c r="H26" s="43">
        <v>2350000</v>
      </c>
    </row>
    <row r="27" spans="1:8" ht="36" x14ac:dyDescent="0.2">
      <c r="A27">
        <f t="shared" si="0"/>
        <v>27</v>
      </c>
      <c r="B27" s="38">
        <v>1098785050</v>
      </c>
      <c r="C27" s="39" t="s">
        <v>590</v>
      </c>
      <c r="D27" s="40" t="s">
        <v>719</v>
      </c>
      <c r="E27" s="40" t="s">
        <v>591</v>
      </c>
      <c r="F27" s="39" t="s">
        <v>363</v>
      </c>
      <c r="G27" s="41" t="s">
        <v>592</v>
      </c>
      <c r="H27" s="43">
        <v>1500000</v>
      </c>
    </row>
    <row r="28" spans="1:8" x14ac:dyDescent="0.2">
      <c r="A28">
        <f t="shared" si="0"/>
        <v>28</v>
      </c>
      <c r="B28" s="38">
        <v>37549719</v>
      </c>
      <c r="C28" s="39" t="s">
        <v>348</v>
      </c>
      <c r="D28" s="40" t="s">
        <v>349</v>
      </c>
      <c r="E28" s="40" t="s">
        <v>350</v>
      </c>
      <c r="F28" s="39"/>
      <c r="G28" s="41" t="s">
        <v>351</v>
      </c>
      <c r="H28" s="43">
        <v>1175000</v>
      </c>
    </row>
    <row r="29" spans="1:8" ht="24" x14ac:dyDescent="0.2">
      <c r="A29">
        <f t="shared" si="0"/>
        <v>29</v>
      </c>
      <c r="B29" s="38">
        <v>37728235</v>
      </c>
      <c r="C29" s="39" t="s">
        <v>512</v>
      </c>
      <c r="D29" s="40" t="s">
        <v>513</v>
      </c>
      <c r="E29" s="40" t="s">
        <v>514</v>
      </c>
      <c r="F29" s="39"/>
      <c r="G29" s="41" t="s">
        <v>269</v>
      </c>
      <c r="H29" s="43">
        <v>1100000</v>
      </c>
    </row>
    <row r="30" spans="1:8" ht="24" x14ac:dyDescent="0.2">
      <c r="A30">
        <f t="shared" si="0"/>
        <v>30</v>
      </c>
      <c r="B30" s="38">
        <v>63540396</v>
      </c>
      <c r="C30" s="39" t="s">
        <v>515</v>
      </c>
      <c r="D30" s="40" t="s">
        <v>516</v>
      </c>
      <c r="E30" s="40" t="s">
        <v>366</v>
      </c>
      <c r="F30" s="39" t="s">
        <v>309</v>
      </c>
      <c r="G30" s="41" t="s">
        <v>511</v>
      </c>
      <c r="H30" s="43">
        <v>908526</v>
      </c>
    </row>
    <row r="31" spans="1:8" ht="24" x14ac:dyDescent="0.2">
      <c r="A31">
        <f t="shared" si="0"/>
        <v>31</v>
      </c>
      <c r="B31" s="38">
        <v>1098748959</v>
      </c>
      <c r="C31" s="39" t="s">
        <v>518</v>
      </c>
      <c r="D31" s="40" t="s">
        <v>519</v>
      </c>
      <c r="E31" s="40" t="s">
        <v>520</v>
      </c>
      <c r="F31" s="39" t="s">
        <v>521</v>
      </c>
      <c r="G31" s="41" t="s">
        <v>269</v>
      </c>
      <c r="H31" s="43">
        <v>1200000</v>
      </c>
    </row>
    <row r="32" spans="1:8" ht="24" x14ac:dyDescent="0.2">
      <c r="A32">
        <f t="shared" si="0"/>
        <v>32</v>
      </c>
      <c r="B32" s="38">
        <v>1098678934</v>
      </c>
      <c r="C32" s="39" t="s">
        <v>330</v>
      </c>
      <c r="D32" s="40" t="s">
        <v>522</v>
      </c>
      <c r="E32" s="40" t="s">
        <v>523</v>
      </c>
      <c r="F32" s="39" t="s">
        <v>524</v>
      </c>
      <c r="G32" s="41" t="s">
        <v>269</v>
      </c>
      <c r="H32" s="43">
        <v>1200000</v>
      </c>
    </row>
    <row r="33" spans="1:8" ht="24" x14ac:dyDescent="0.2">
      <c r="A33">
        <f t="shared" si="0"/>
        <v>33</v>
      </c>
      <c r="B33" s="38">
        <v>1098386028</v>
      </c>
      <c r="C33" s="39" t="s">
        <v>525</v>
      </c>
      <c r="D33" s="40" t="s">
        <v>329</v>
      </c>
      <c r="E33" s="40" t="s">
        <v>526</v>
      </c>
      <c r="F33" s="39" t="s">
        <v>527</v>
      </c>
      <c r="G33" s="41" t="s">
        <v>511</v>
      </c>
      <c r="H33" s="43">
        <v>908526</v>
      </c>
    </row>
    <row r="34" spans="1:8" ht="24" x14ac:dyDescent="0.2">
      <c r="A34">
        <f t="shared" si="0"/>
        <v>34</v>
      </c>
      <c r="B34" s="38">
        <v>37512367</v>
      </c>
      <c r="C34" s="39" t="s">
        <v>720</v>
      </c>
      <c r="D34" s="40" t="s">
        <v>680</v>
      </c>
      <c r="E34" s="40" t="s">
        <v>353</v>
      </c>
      <c r="F34" s="39" t="s">
        <v>354</v>
      </c>
      <c r="G34" s="41" t="s">
        <v>266</v>
      </c>
      <c r="H34" s="43">
        <v>2500000</v>
      </c>
    </row>
    <row r="35" spans="1:8" ht="36" x14ac:dyDescent="0.2">
      <c r="A35">
        <f t="shared" si="0"/>
        <v>35</v>
      </c>
      <c r="B35" s="38">
        <v>1098690029</v>
      </c>
      <c r="C35" s="40" t="s">
        <v>721</v>
      </c>
      <c r="D35" s="40" t="s">
        <v>722</v>
      </c>
      <c r="E35" s="40" t="s">
        <v>723</v>
      </c>
      <c r="F35" s="40" t="s">
        <v>357</v>
      </c>
      <c r="G35" s="130" t="s">
        <v>270</v>
      </c>
      <c r="H35" s="43">
        <v>2500000</v>
      </c>
    </row>
    <row r="36" spans="1:8" x14ac:dyDescent="0.2">
      <c r="A36">
        <f t="shared" si="0"/>
        <v>36</v>
      </c>
      <c r="B36" s="38">
        <v>1098705777</v>
      </c>
      <c r="C36" s="39" t="s">
        <v>724</v>
      </c>
      <c r="D36" s="40" t="s">
        <v>725</v>
      </c>
      <c r="E36" s="40" t="s">
        <v>726</v>
      </c>
      <c r="F36" s="39" t="s">
        <v>363</v>
      </c>
      <c r="G36" s="41" t="s">
        <v>351</v>
      </c>
      <c r="H36" s="43">
        <v>1175000</v>
      </c>
    </row>
    <row r="37" spans="1:8" ht="36" x14ac:dyDescent="0.2">
      <c r="A37">
        <f t="shared" si="0"/>
        <v>37</v>
      </c>
      <c r="B37" s="38">
        <v>37727180</v>
      </c>
      <c r="C37" s="39" t="s">
        <v>727</v>
      </c>
      <c r="D37" s="40" t="s">
        <v>728</v>
      </c>
      <c r="E37" s="40" t="s">
        <v>729</v>
      </c>
      <c r="F37" s="39" t="s">
        <v>360</v>
      </c>
      <c r="G37" s="41" t="s">
        <v>597</v>
      </c>
      <c r="H37" s="43">
        <v>1200000</v>
      </c>
    </row>
    <row r="38" spans="1:8" ht="24" x14ac:dyDescent="0.2">
      <c r="A38">
        <f t="shared" si="0"/>
        <v>38</v>
      </c>
      <c r="B38" s="38">
        <v>37182013</v>
      </c>
      <c r="C38" s="39" t="s">
        <v>730</v>
      </c>
      <c r="D38" s="40"/>
      <c r="E38" s="40" t="s">
        <v>731</v>
      </c>
      <c r="F38" s="39" t="s">
        <v>630</v>
      </c>
      <c r="G38" s="41" t="s">
        <v>266</v>
      </c>
      <c r="H38" s="43">
        <v>2350000</v>
      </c>
    </row>
    <row r="39" spans="1:8" ht="24" x14ac:dyDescent="0.2">
      <c r="A39">
        <f t="shared" si="0"/>
        <v>39</v>
      </c>
      <c r="B39" s="38">
        <v>1098738559</v>
      </c>
      <c r="C39" s="39" t="s">
        <v>730</v>
      </c>
      <c r="D39" s="40" t="s">
        <v>732</v>
      </c>
      <c r="E39" s="40" t="s">
        <v>733</v>
      </c>
      <c r="F39" s="39" t="s">
        <v>624</v>
      </c>
      <c r="G39" s="41" t="s">
        <v>266</v>
      </c>
      <c r="H39" s="43">
        <v>1175000</v>
      </c>
    </row>
    <row r="40" spans="1:8" ht="24" x14ac:dyDescent="0.2">
      <c r="A40">
        <f t="shared" si="0"/>
        <v>40</v>
      </c>
      <c r="B40" s="38">
        <v>1098798755</v>
      </c>
      <c r="C40" s="39" t="s">
        <v>734</v>
      </c>
      <c r="D40" s="39" t="s">
        <v>735</v>
      </c>
      <c r="E40" s="40" t="s">
        <v>736</v>
      </c>
      <c r="F40" s="40" t="s">
        <v>392</v>
      </c>
      <c r="G40" s="41" t="s">
        <v>511</v>
      </c>
      <c r="H40" s="43">
        <v>908526</v>
      </c>
    </row>
    <row r="41" spans="1:8" ht="24" x14ac:dyDescent="0.2">
      <c r="A41">
        <f t="shared" si="0"/>
        <v>41</v>
      </c>
      <c r="B41" s="38">
        <v>1232892009</v>
      </c>
      <c r="C41" s="39" t="s">
        <v>687</v>
      </c>
      <c r="D41" s="39" t="s">
        <v>737</v>
      </c>
      <c r="E41" s="40" t="s">
        <v>738</v>
      </c>
      <c r="F41" s="40" t="s">
        <v>651</v>
      </c>
      <c r="G41" s="41" t="s">
        <v>269</v>
      </c>
      <c r="H41" s="43">
        <v>1200000</v>
      </c>
    </row>
    <row r="42" spans="1:8" ht="24" x14ac:dyDescent="0.2">
      <c r="A42">
        <f t="shared" si="0"/>
        <v>42</v>
      </c>
      <c r="B42" s="38">
        <v>37860772</v>
      </c>
      <c r="C42" s="39" t="s">
        <v>739</v>
      </c>
      <c r="D42" s="40" t="s">
        <v>740</v>
      </c>
      <c r="E42" s="40" t="s">
        <v>714</v>
      </c>
      <c r="F42" s="39" t="s">
        <v>566</v>
      </c>
      <c r="G42" s="41" t="s">
        <v>490</v>
      </c>
      <c r="H42" s="43">
        <v>1100000</v>
      </c>
    </row>
    <row r="43" spans="1:8" ht="24" x14ac:dyDescent="0.2">
      <c r="A43">
        <f t="shared" si="0"/>
        <v>43</v>
      </c>
      <c r="B43" s="38">
        <v>60352063</v>
      </c>
      <c r="C43" s="39" t="s">
        <v>741</v>
      </c>
      <c r="D43" s="40" t="s">
        <v>742</v>
      </c>
      <c r="E43" s="40" t="s">
        <v>743</v>
      </c>
      <c r="F43" s="39" t="s">
        <v>531</v>
      </c>
      <c r="G43" s="41" t="s">
        <v>269</v>
      </c>
      <c r="H43" s="43">
        <v>1200000</v>
      </c>
    </row>
    <row r="44" spans="1:8" ht="24" x14ac:dyDescent="0.2">
      <c r="A44">
        <f t="shared" si="0"/>
        <v>44</v>
      </c>
      <c r="B44" s="38">
        <v>63501572</v>
      </c>
      <c r="C44" s="39" t="s">
        <v>744</v>
      </c>
      <c r="D44" s="40" t="s">
        <v>745</v>
      </c>
      <c r="E44" s="40" t="s">
        <v>714</v>
      </c>
      <c r="F44" s="39" t="s">
        <v>631</v>
      </c>
      <c r="G44" s="41" t="s">
        <v>266</v>
      </c>
      <c r="H44" s="43">
        <v>2350000</v>
      </c>
    </row>
    <row r="45" spans="1:8" ht="24" x14ac:dyDescent="0.2">
      <c r="A45">
        <f t="shared" si="0"/>
        <v>45</v>
      </c>
      <c r="B45" s="38">
        <v>45547583</v>
      </c>
      <c r="C45" s="39" t="s">
        <v>602</v>
      </c>
      <c r="D45" s="40" t="s">
        <v>746</v>
      </c>
      <c r="E45" s="40" t="s">
        <v>603</v>
      </c>
      <c r="F45" s="39" t="s">
        <v>624</v>
      </c>
      <c r="G45" s="41" t="s">
        <v>266</v>
      </c>
      <c r="H45" s="43">
        <v>2350000</v>
      </c>
    </row>
    <row r="46" spans="1:8" x14ac:dyDescent="0.2">
      <c r="A46">
        <f t="shared" si="0"/>
        <v>46</v>
      </c>
      <c r="B46" s="38">
        <v>1098757722</v>
      </c>
      <c r="C46" s="39" t="s">
        <v>742</v>
      </c>
      <c r="D46" s="40" t="s">
        <v>688</v>
      </c>
      <c r="E46" s="40" t="s">
        <v>383</v>
      </c>
      <c r="F46" s="39" t="s">
        <v>392</v>
      </c>
      <c r="G46" s="41" t="s">
        <v>351</v>
      </c>
      <c r="H46" s="43">
        <v>2350000</v>
      </c>
    </row>
    <row r="47" spans="1:8" ht="24" x14ac:dyDescent="0.2">
      <c r="A47">
        <f t="shared" si="0"/>
        <v>47</v>
      </c>
      <c r="B47" s="38">
        <v>1102389754</v>
      </c>
      <c r="C47" s="39" t="s">
        <v>747</v>
      </c>
      <c r="D47" s="40" t="s">
        <v>748</v>
      </c>
      <c r="E47" s="40" t="s">
        <v>533</v>
      </c>
      <c r="F47" s="39" t="s">
        <v>534</v>
      </c>
      <c r="G47" s="41" t="s">
        <v>511</v>
      </c>
      <c r="H47" s="43">
        <v>908526</v>
      </c>
    </row>
    <row r="48" spans="1:8" ht="24" x14ac:dyDescent="0.2">
      <c r="A48">
        <f t="shared" si="0"/>
        <v>48</v>
      </c>
      <c r="B48" s="38">
        <v>1096224933</v>
      </c>
      <c r="C48" s="40" t="s">
        <v>605</v>
      </c>
      <c r="D48" s="40" t="s">
        <v>749</v>
      </c>
      <c r="E48" s="40" t="s">
        <v>743</v>
      </c>
      <c r="F48" s="39" t="s">
        <v>366</v>
      </c>
      <c r="G48" s="41" t="s">
        <v>324</v>
      </c>
      <c r="H48" s="43">
        <v>2350000</v>
      </c>
    </row>
    <row r="49" spans="1:8" ht="24" x14ac:dyDescent="0.2">
      <c r="A49">
        <f t="shared" si="0"/>
        <v>49</v>
      </c>
      <c r="B49" s="38">
        <v>1095837146</v>
      </c>
      <c r="C49" s="39" t="s">
        <v>605</v>
      </c>
      <c r="D49" s="40" t="s">
        <v>750</v>
      </c>
      <c r="E49" s="40" t="s">
        <v>322</v>
      </c>
      <c r="F49" s="39" t="s">
        <v>534</v>
      </c>
      <c r="G49" s="41" t="s">
        <v>266</v>
      </c>
      <c r="H49" s="43">
        <v>2350000</v>
      </c>
    </row>
    <row r="50" spans="1:8" ht="24" x14ac:dyDescent="0.2">
      <c r="A50">
        <f t="shared" si="0"/>
        <v>50</v>
      </c>
      <c r="B50" s="38">
        <v>1098638398</v>
      </c>
      <c r="C50" s="39" t="s">
        <v>751</v>
      </c>
      <c r="D50" s="40" t="s">
        <v>752</v>
      </c>
      <c r="E50" s="40" t="s">
        <v>607</v>
      </c>
      <c r="F50" s="39"/>
      <c r="G50" s="41" t="s">
        <v>497</v>
      </c>
      <c r="H50" s="43">
        <v>1500000</v>
      </c>
    </row>
    <row r="51" spans="1:8" ht="36" x14ac:dyDescent="0.2">
      <c r="A51">
        <f t="shared" si="0"/>
        <v>51</v>
      </c>
      <c r="B51" s="38">
        <v>1098690491</v>
      </c>
      <c r="C51" s="39" t="s">
        <v>753</v>
      </c>
      <c r="D51" s="40" t="s">
        <v>754</v>
      </c>
      <c r="E51" s="40" t="s">
        <v>755</v>
      </c>
      <c r="F51" s="39" t="s">
        <v>309</v>
      </c>
      <c r="G51" s="41" t="s">
        <v>270</v>
      </c>
      <c r="H51" s="43">
        <v>2500000</v>
      </c>
    </row>
    <row r="52" spans="1:8" ht="24" x14ac:dyDescent="0.2">
      <c r="A52">
        <f t="shared" si="0"/>
        <v>52</v>
      </c>
      <c r="B52" s="38">
        <v>1098626924</v>
      </c>
      <c r="C52" s="39" t="s">
        <v>756</v>
      </c>
      <c r="D52" s="40" t="s">
        <v>757</v>
      </c>
      <c r="E52" s="40" t="s">
        <v>758</v>
      </c>
      <c r="F52" s="39" t="s">
        <v>633</v>
      </c>
      <c r="G52" s="41" t="s">
        <v>266</v>
      </c>
      <c r="H52" s="43">
        <v>2350000</v>
      </c>
    </row>
    <row r="53" spans="1:8" ht="36" x14ac:dyDescent="0.2">
      <c r="A53">
        <f t="shared" si="0"/>
        <v>53</v>
      </c>
      <c r="B53" s="38">
        <v>63451145</v>
      </c>
      <c r="C53" s="39" t="s">
        <v>759</v>
      </c>
      <c r="D53" s="40" t="s">
        <v>760</v>
      </c>
      <c r="E53" s="40" t="s">
        <v>761</v>
      </c>
      <c r="F53" s="39" t="s">
        <v>370</v>
      </c>
      <c r="G53" s="41" t="s">
        <v>371</v>
      </c>
      <c r="H53" s="43">
        <v>3000000</v>
      </c>
    </row>
    <row r="54" spans="1:8" ht="24" x14ac:dyDescent="0.2">
      <c r="A54">
        <f t="shared" si="0"/>
        <v>54</v>
      </c>
      <c r="B54" s="38">
        <v>1098674896</v>
      </c>
      <c r="C54" s="39" t="s">
        <v>762</v>
      </c>
      <c r="D54" s="40" t="s">
        <v>724</v>
      </c>
      <c r="E54" s="40" t="s">
        <v>763</v>
      </c>
      <c r="F54" s="39" t="s">
        <v>634</v>
      </c>
      <c r="G54" s="41" t="s">
        <v>635</v>
      </c>
      <c r="H54" s="43">
        <v>1300000</v>
      </c>
    </row>
    <row r="55" spans="1:8" ht="24" x14ac:dyDescent="0.2">
      <c r="A55">
        <f t="shared" si="0"/>
        <v>55</v>
      </c>
      <c r="B55" s="38">
        <v>1007665578</v>
      </c>
      <c r="C55" s="39" t="s">
        <v>764</v>
      </c>
      <c r="D55" s="40" t="s">
        <v>765</v>
      </c>
      <c r="E55" s="40" t="s">
        <v>766</v>
      </c>
      <c r="F55" s="39" t="s">
        <v>767</v>
      </c>
      <c r="G55" s="41" t="s">
        <v>511</v>
      </c>
      <c r="H55" s="43">
        <v>908526</v>
      </c>
    </row>
    <row r="56" spans="1:8" ht="72" x14ac:dyDescent="0.2">
      <c r="A56">
        <f t="shared" si="0"/>
        <v>56</v>
      </c>
      <c r="B56" s="38">
        <v>37511008</v>
      </c>
      <c r="C56" s="39" t="s">
        <v>768</v>
      </c>
      <c r="D56" s="40" t="s">
        <v>680</v>
      </c>
      <c r="E56" s="40" t="s">
        <v>520</v>
      </c>
      <c r="F56" s="39" t="s">
        <v>336</v>
      </c>
      <c r="G56" s="41" t="s">
        <v>640</v>
      </c>
      <c r="H56" s="43">
        <v>3000000</v>
      </c>
    </row>
    <row r="57" spans="1:8" ht="24" x14ac:dyDescent="0.2">
      <c r="A57">
        <f t="shared" si="0"/>
        <v>57</v>
      </c>
      <c r="B57" s="38">
        <v>1098658966</v>
      </c>
      <c r="C57" s="39" t="s">
        <v>769</v>
      </c>
      <c r="D57" s="40" t="s">
        <v>770</v>
      </c>
      <c r="E57" s="40" t="s">
        <v>771</v>
      </c>
      <c r="F57" s="39" t="s">
        <v>374</v>
      </c>
      <c r="G57" s="41" t="s">
        <v>266</v>
      </c>
      <c r="H57" s="43">
        <v>2350000</v>
      </c>
    </row>
    <row r="58" spans="1:8" ht="60" x14ac:dyDescent="0.2">
      <c r="A58">
        <f t="shared" si="0"/>
        <v>58</v>
      </c>
      <c r="B58" s="38">
        <v>44152722</v>
      </c>
      <c r="C58" s="39" t="s">
        <v>772</v>
      </c>
      <c r="D58" s="40" t="s">
        <v>773</v>
      </c>
      <c r="E58" s="40" t="s">
        <v>774</v>
      </c>
      <c r="F58" s="39" t="s">
        <v>775</v>
      </c>
      <c r="G58" s="41" t="s">
        <v>626</v>
      </c>
      <c r="H58" s="43">
        <v>3000000</v>
      </c>
    </row>
    <row r="59" spans="1:8" ht="24" x14ac:dyDescent="0.2">
      <c r="A59">
        <f t="shared" si="0"/>
        <v>59</v>
      </c>
      <c r="B59" s="38">
        <v>1005196257</v>
      </c>
      <c r="C59" s="39" t="s">
        <v>776</v>
      </c>
      <c r="D59" s="39" t="s">
        <v>776</v>
      </c>
      <c r="E59" s="40" t="s">
        <v>777</v>
      </c>
      <c r="F59" s="39" t="s">
        <v>536</v>
      </c>
      <c r="G59" s="41" t="s">
        <v>269</v>
      </c>
      <c r="H59" s="43">
        <v>1200000</v>
      </c>
    </row>
    <row r="60" spans="1:8" ht="24" x14ac:dyDescent="0.2">
      <c r="A60">
        <f t="shared" si="0"/>
        <v>60</v>
      </c>
      <c r="B60" s="38">
        <v>1090494094</v>
      </c>
      <c r="C60" s="39" t="s">
        <v>375</v>
      </c>
      <c r="D60" s="39" t="s">
        <v>778</v>
      </c>
      <c r="E60" s="40" t="s">
        <v>383</v>
      </c>
      <c r="F60" s="39" t="s">
        <v>377</v>
      </c>
      <c r="G60" s="41" t="s">
        <v>266</v>
      </c>
      <c r="H60" s="43">
        <v>2350000</v>
      </c>
    </row>
    <row r="61" spans="1:8" ht="24" x14ac:dyDescent="0.2">
      <c r="A61">
        <f t="shared" si="0"/>
        <v>61</v>
      </c>
      <c r="B61" s="38">
        <v>1095917858</v>
      </c>
      <c r="C61" s="39" t="s">
        <v>779</v>
      </c>
      <c r="D61" s="39" t="s">
        <v>780</v>
      </c>
      <c r="E61" s="40" t="s">
        <v>781</v>
      </c>
      <c r="F61" s="39" t="s">
        <v>362</v>
      </c>
      <c r="G61" s="41" t="s">
        <v>269</v>
      </c>
      <c r="H61" s="43">
        <v>1200000</v>
      </c>
    </row>
    <row r="62" spans="1:8" ht="24" x14ac:dyDescent="0.2">
      <c r="A62">
        <f t="shared" si="0"/>
        <v>62</v>
      </c>
      <c r="B62" s="38">
        <v>1120745288</v>
      </c>
      <c r="C62" s="39" t="s">
        <v>782</v>
      </c>
      <c r="D62" s="40" t="s">
        <v>783</v>
      </c>
      <c r="E62" s="40" t="s">
        <v>784</v>
      </c>
      <c r="F62" s="39" t="s">
        <v>380</v>
      </c>
      <c r="G62" s="41" t="s">
        <v>324</v>
      </c>
      <c r="H62" s="43">
        <v>1762500</v>
      </c>
    </row>
    <row r="63" spans="1:8" ht="24" x14ac:dyDescent="0.2">
      <c r="A63">
        <f t="shared" si="0"/>
        <v>63</v>
      </c>
      <c r="B63" s="38">
        <v>1102360848</v>
      </c>
      <c r="C63" s="39" t="s">
        <v>785</v>
      </c>
      <c r="D63" s="40" t="s">
        <v>786</v>
      </c>
      <c r="E63" s="40" t="s">
        <v>755</v>
      </c>
      <c r="F63" s="39" t="s">
        <v>539</v>
      </c>
      <c r="G63" s="41" t="s">
        <v>269</v>
      </c>
      <c r="H63" s="43">
        <v>1200000</v>
      </c>
    </row>
    <row r="64" spans="1:8" ht="24" x14ac:dyDescent="0.2">
      <c r="A64">
        <f t="shared" si="0"/>
        <v>64</v>
      </c>
      <c r="B64" s="38">
        <v>1005323961</v>
      </c>
      <c r="C64" s="39" t="s">
        <v>787</v>
      </c>
      <c r="D64" s="40" t="s">
        <v>788</v>
      </c>
      <c r="E64" s="40" t="s">
        <v>789</v>
      </c>
      <c r="F64" s="39" t="s">
        <v>542</v>
      </c>
      <c r="G64" s="41" t="s">
        <v>269</v>
      </c>
      <c r="H64" s="43">
        <v>1200000</v>
      </c>
    </row>
    <row r="65" spans="1:8" ht="48" x14ac:dyDescent="0.2">
      <c r="A65">
        <f t="shared" si="0"/>
        <v>65</v>
      </c>
      <c r="B65" s="38">
        <v>1022325665</v>
      </c>
      <c r="C65" s="39" t="s">
        <v>641</v>
      </c>
      <c r="D65" s="40" t="s">
        <v>790</v>
      </c>
      <c r="E65" s="40" t="s">
        <v>791</v>
      </c>
      <c r="F65" s="39" t="s">
        <v>309</v>
      </c>
      <c r="G65" s="41" t="s">
        <v>643</v>
      </c>
      <c r="H65" s="43">
        <v>3000000</v>
      </c>
    </row>
    <row r="66" spans="1:8" ht="24" x14ac:dyDescent="0.2">
      <c r="A66">
        <f t="shared" si="0"/>
        <v>66</v>
      </c>
      <c r="B66" s="38">
        <v>37751108</v>
      </c>
      <c r="C66" s="39" t="s">
        <v>615</v>
      </c>
      <c r="D66" s="40" t="s">
        <v>364</v>
      </c>
      <c r="E66" s="40" t="s">
        <v>616</v>
      </c>
      <c r="F66" s="39"/>
      <c r="G66" s="41" t="s">
        <v>266</v>
      </c>
      <c r="H66" s="43">
        <v>2350000</v>
      </c>
    </row>
    <row r="67" spans="1:8" ht="24" x14ac:dyDescent="0.2">
      <c r="A67">
        <f t="shared" ref="A67:A74" si="1">+A66+1</f>
        <v>67</v>
      </c>
      <c r="B67" s="38">
        <v>1098798528</v>
      </c>
      <c r="C67" s="40" t="s">
        <v>381</v>
      </c>
      <c r="D67" s="40" t="s">
        <v>382</v>
      </c>
      <c r="E67" s="40" t="s">
        <v>383</v>
      </c>
      <c r="F67" s="40" t="s">
        <v>384</v>
      </c>
      <c r="G67" s="41" t="s">
        <v>266</v>
      </c>
      <c r="H67" s="43">
        <v>2350000</v>
      </c>
    </row>
    <row r="68" spans="1:8" ht="24" x14ac:dyDescent="0.2">
      <c r="A68">
        <f t="shared" si="1"/>
        <v>68</v>
      </c>
      <c r="B68" s="38">
        <v>63558213</v>
      </c>
      <c r="C68" s="40" t="s">
        <v>381</v>
      </c>
      <c r="D68" s="40" t="s">
        <v>792</v>
      </c>
      <c r="E68" s="40" t="s">
        <v>793</v>
      </c>
      <c r="F68" s="40" t="s">
        <v>645</v>
      </c>
      <c r="G68" s="41" t="s">
        <v>266</v>
      </c>
      <c r="H68" s="43">
        <v>2350000</v>
      </c>
    </row>
    <row r="69" spans="1:8" ht="24" x14ac:dyDescent="0.2">
      <c r="A69">
        <f t="shared" si="1"/>
        <v>69</v>
      </c>
      <c r="B69" s="38">
        <v>1098726438</v>
      </c>
      <c r="C69" s="148" t="s">
        <v>794</v>
      </c>
      <c r="D69" s="149" t="s">
        <v>795</v>
      </c>
      <c r="E69" s="149" t="s">
        <v>320</v>
      </c>
      <c r="F69" s="148"/>
      <c r="G69" s="150" t="s">
        <v>496</v>
      </c>
      <c r="H69" s="152">
        <v>1300000</v>
      </c>
    </row>
    <row r="70" spans="1:8" ht="36" x14ac:dyDescent="0.2">
      <c r="A70">
        <f t="shared" si="1"/>
        <v>70</v>
      </c>
      <c r="B70" s="38">
        <v>63513390</v>
      </c>
      <c r="C70" s="40" t="s">
        <v>796</v>
      </c>
      <c r="D70" s="45" t="s">
        <v>797</v>
      </c>
      <c r="E70" s="40" t="s">
        <v>798</v>
      </c>
      <c r="F70" s="40" t="s">
        <v>387</v>
      </c>
      <c r="G70" s="133" t="s">
        <v>317</v>
      </c>
      <c r="H70" s="43">
        <v>1175000</v>
      </c>
    </row>
    <row r="71" spans="1:8" ht="24" x14ac:dyDescent="0.2">
      <c r="A71">
        <f t="shared" si="1"/>
        <v>71</v>
      </c>
      <c r="B71" s="38">
        <v>1098812665</v>
      </c>
      <c r="C71" s="40" t="s">
        <v>796</v>
      </c>
      <c r="D71" s="45" t="s">
        <v>769</v>
      </c>
      <c r="E71" s="40" t="s">
        <v>799</v>
      </c>
      <c r="F71" s="40" t="s">
        <v>389</v>
      </c>
      <c r="G71" s="41" t="s">
        <v>324</v>
      </c>
      <c r="H71" s="43">
        <v>1762500</v>
      </c>
    </row>
    <row r="72" spans="1:8" ht="24" x14ac:dyDescent="0.2">
      <c r="A72">
        <f t="shared" si="1"/>
        <v>72</v>
      </c>
      <c r="B72" s="38">
        <v>1049647933</v>
      </c>
      <c r="C72" s="40" t="s">
        <v>800</v>
      </c>
      <c r="D72" s="45" t="s">
        <v>801</v>
      </c>
      <c r="E72" s="40" t="s">
        <v>802</v>
      </c>
      <c r="F72" s="40" t="s">
        <v>316</v>
      </c>
      <c r="G72" s="41" t="s">
        <v>428</v>
      </c>
      <c r="H72" s="43">
        <v>1175000</v>
      </c>
    </row>
    <row r="73" spans="1:8" ht="36" x14ac:dyDescent="0.2">
      <c r="A73">
        <f t="shared" si="1"/>
        <v>73</v>
      </c>
      <c r="B73" s="38">
        <v>60450571</v>
      </c>
      <c r="C73" s="39" t="s">
        <v>692</v>
      </c>
      <c r="D73" s="40" t="s">
        <v>803</v>
      </c>
      <c r="E73" s="40" t="s">
        <v>777</v>
      </c>
      <c r="F73" s="39" t="s">
        <v>391</v>
      </c>
      <c r="G73" s="41" t="s">
        <v>270</v>
      </c>
      <c r="H73" s="43">
        <v>2500000</v>
      </c>
    </row>
    <row r="74" spans="1:8" ht="24" x14ac:dyDescent="0.2">
      <c r="A74">
        <f t="shared" si="1"/>
        <v>74</v>
      </c>
      <c r="B74" s="38">
        <v>63546423</v>
      </c>
      <c r="C74" s="39" t="s">
        <v>678</v>
      </c>
      <c r="D74" s="40" t="s">
        <v>804</v>
      </c>
      <c r="E74" s="40" t="s">
        <v>365</v>
      </c>
      <c r="F74" s="39"/>
      <c r="G74" s="41" t="s">
        <v>490</v>
      </c>
      <c r="H74" s="43">
        <v>1000000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B6" workbookViewId="0">
      <selection activeCell="H18" sqref="H18"/>
    </sheetView>
  </sheetViews>
  <sheetFormatPr baseColWidth="10" defaultColWidth="11.42578125" defaultRowHeight="12" x14ac:dyDescent="0.2"/>
  <cols>
    <col min="1" max="1" width="3.42578125" style="291" hidden="1" customWidth="1"/>
    <col min="2" max="2" width="3.42578125" style="291" customWidth="1"/>
    <col min="3" max="3" width="11" style="286" customWidth="1"/>
    <col min="4" max="4" width="12.5703125" style="162" customWidth="1"/>
    <col min="5" max="5" width="12" style="162" customWidth="1"/>
    <col min="6" max="7" width="10.7109375" style="282" customWidth="1"/>
    <col min="8" max="8" width="13.42578125" style="284" customWidth="1"/>
    <col min="9" max="9" width="9.42578125" style="268" customWidth="1"/>
    <col min="10" max="10" width="11.7109375" style="268" customWidth="1"/>
    <col min="11" max="11" width="7.7109375" style="268" customWidth="1"/>
    <col min="12" max="16384" width="11.42578125" style="268"/>
  </cols>
  <sheetData>
    <row r="1" spans="1:11" ht="18.75" customHeight="1" x14ac:dyDescent="0.2">
      <c r="A1" s="459" t="s">
        <v>676</v>
      </c>
      <c r="B1" s="460"/>
      <c r="C1" s="461"/>
      <c r="D1" s="460"/>
      <c r="E1" s="460"/>
      <c r="F1" s="461"/>
      <c r="G1" s="462"/>
      <c r="H1" s="460"/>
      <c r="I1" s="460"/>
      <c r="J1" s="460"/>
      <c r="K1" s="460"/>
    </row>
    <row r="2" spans="1:11" ht="18.75" customHeight="1" x14ac:dyDescent="0.2">
      <c r="A2" s="269"/>
      <c r="B2" s="270"/>
      <c r="C2" s="271"/>
      <c r="D2" s="270"/>
      <c r="E2" s="270"/>
      <c r="F2" s="271"/>
      <c r="G2" s="272"/>
      <c r="H2" s="270"/>
      <c r="I2" s="270"/>
      <c r="J2" s="270"/>
      <c r="K2" s="270"/>
    </row>
    <row r="3" spans="1:11" s="278" customFormat="1" ht="33" customHeight="1" x14ac:dyDescent="0.2">
      <c r="A3" s="200" t="s">
        <v>551</v>
      </c>
      <c r="B3" s="273"/>
      <c r="C3" s="274" t="s">
        <v>478</v>
      </c>
      <c r="D3" s="275" t="s">
        <v>652</v>
      </c>
      <c r="E3" s="275" t="s">
        <v>501</v>
      </c>
      <c r="F3" s="276" t="s">
        <v>267</v>
      </c>
      <c r="G3" s="276" t="s">
        <v>552</v>
      </c>
      <c r="H3" s="277" t="s">
        <v>553</v>
      </c>
      <c r="I3" s="278" t="s">
        <v>673</v>
      </c>
      <c r="J3" s="278" t="s">
        <v>554</v>
      </c>
      <c r="K3" s="279" t="s">
        <v>674</v>
      </c>
    </row>
    <row r="4" spans="1:11" ht="18.75" customHeight="1" x14ac:dyDescent="0.2">
      <c r="A4" s="280">
        <v>1</v>
      </c>
      <c r="B4" s="280">
        <v>1</v>
      </c>
      <c r="C4" s="281">
        <v>1102385565</v>
      </c>
      <c r="D4" s="161" t="s">
        <v>555</v>
      </c>
      <c r="E4" s="162" t="s">
        <v>557</v>
      </c>
      <c r="F4" s="282" t="s">
        <v>496</v>
      </c>
      <c r="G4" s="283" t="s">
        <v>558</v>
      </c>
      <c r="H4" s="284">
        <v>1200000</v>
      </c>
      <c r="I4" s="285">
        <v>44682</v>
      </c>
      <c r="J4" s="285">
        <v>44711</v>
      </c>
      <c r="K4" s="268">
        <f>IF(I4="",0,_xlfn.DAYS(J4,I4)+1)</f>
        <v>30</v>
      </c>
    </row>
    <row r="5" spans="1:11" ht="18.75" customHeight="1" x14ac:dyDescent="0.2">
      <c r="A5" s="280">
        <v>3</v>
      </c>
      <c r="B5" s="280">
        <f>+B4+1</f>
        <v>2</v>
      </c>
      <c r="C5" s="281">
        <v>1098668016</v>
      </c>
      <c r="D5" s="161" t="s">
        <v>559</v>
      </c>
      <c r="E5" s="162" t="s">
        <v>560</v>
      </c>
      <c r="F5" s="282" t="s">
        <v>266</v>
      </c>
      <c r="G5" s="283" t="s">
        <v>561</v>
      </c>
      <c r="H5" s="284">
        <v>2350000</v>
      </c>
      <c r="I5" s="285">
        <v>44682</v>
      </c>
      <c r="J5" s="285">
        <v>44711</v>
      </c>
      <c r="K5" s="268">
        <f t="shared" ref="K5:K60" si="0">IF(I5="",0,_xlfn.DAYS(J5,I5)+1)</f>
        <v>30</v>
      </c>
    </row>
    <row r="6" spans="1:11" ht="18.75" customHeight="1" x14ac:dyDescent="0.2">
      <c r="A6" s="280">
        <v>4</v>
      </c>
      <c r="B6" s="280">
        <f t="shared" ref="B6:B56" si="1">+B5+1</f>
        <v>3</v>
      </c>
      <c r="C6" s="281">
        <v>1095766098</v>
      </c>
      <c r="D6" s="161" t="s">
        <v>562</v>
      </c>
      <c r="E6" s="162" t="s">
        <v>308</v>
      </c>
      <c r="F6" s="282" t="s">
        <v>266</v>
      </c>
      <c r="G6" s="283" t="s">
        <v>561</v>
      </c>
      <c r="H6" s="284">
        <v>2350000</v>
      </c>
      <c r="I6" s="285">
        <v>44682</v>
      </c>
      <c r="J6" s="285">
        <v>44711</v>
      </c>
      <c r="K6" s="268">
        <f t="shared" si="0"/>
        <v>30</v>
      </c>
    </row>
    <row r="7" spans="1:11" ht="23.25" customHeight="1" x14ac:dyDescent="0.2">
      <c r="A7" s="280">
        <v>7</v>
      </c>
      <c r="B7" s="280" t="e">
        <f>+#REF!+1</f>
        <v>#REF!</v>
      </c>
      <c r="C7" s="281">
        <v>13745792</v>
      </c>
      <c r="D7" s="161" t="s">
        <v>563</v>
      </c>
      <c r="E7" s="162" t="s">
        <v>564</v>
      </c>
      <c r="F7" s="282" t="s">
        <v>266</v>
      </c>
      <c r="G7" s="283" t="s">
        <v>561</v>
      </c>
      <c r="H7" s="284">
        <v>2350000</v>
      </c>
      <c r="I7" s="285">
        <v>44682</v>
      </c>
      <c r="J7" s="285">
        <v>44711</v>
      </c>
      <c r="K7" s="268">
        <f t="shared" si="0"/>
        <v>30</v>
      </c>
    </row>
    <row r="8" spans="1:11" ht="18.75" customHeight="1" x14ac:dyDescent="0.2">
      <c r="A8" s="280">
        <v>8</v>
      </c>
      <c r="B8" s="280" t="e">
        <f t="shared" si="1"/>
        <v>#REF!</v>
      </c>
      <c r="C8" s="281">
        <v>37720692</v>
      </c>
      <c r="D8" s="161" t="s">
        <v>565</v>
      </c>
      <c r="E8" s="162" t="s">
        <v>566</v>
      </c>
      <c r="F8" s="282" t="s">
        <v>266</v>
      </c>
      <c r="G8" s="283" t="s">
        <v>561</v>
      </c>
      <c r="H8" s="284">
        <v>2350000</v>
      </c>
      <c r="I8" s="285">
        <v>44682</v>
      </c>
      <c r="J8" s="285">
        <v>44711</v>
      </c>
      <c r="K8" s="268">
        <f t="shared" si="0"/>
        <v>30</v>
      </c>
    </row>
    <row r="9" spans="1:11" ht="18.75" customHeight="1" x14ac:dyDescent="0.2">
      <c r="A9" s="280">
        <v>9</v>
      </c>
      <c r="B9" s="280" t="e">
        <f t="shared" si="1"/>
        <v>#REF!</v>
      </c>
      <c r="C9" s="281">
        <v>60267042</v>
      </c>
      <c r="D9" s="161" t="s">
        <v>567</v>
      </c>
      <c r="E9" s="162" t="s">
        <v>340</v>
      </c>
      <c r="F9" s="282" t="s">
        <v>266</v>
      </c>
      <c r="G9" s="283" t="s">
        <v>561</v>
      </c>
      <c r="H9" s="284">
        <v>2350000</v>
      </c>
      <c r="I9" s="285">
        <v>44682</v>
      </c>
      <c r="J9" s="285">
        <v>44711</v>
      </c>
      <c r="K9" s="268">
        <f t="shared" si="0"/>
        <v>30</v>
      </c>
    </row>
    <row r="10" spans="1:11" ht="28.5" customHeight="1" x14ac:dyDescent="0.2">
      <c r="A10" s="280">
        <v>10</v>
      </c>
      <c r="B10" s="280" t="e">
        <f t="shared" si="1"/>
        <v>#REF!</v>
      </c>
      <c r="C10" s="281">
        <v>1065587118</v>
      </c>
      <c r="D10" s="162" t="s">
        <v>568</v>
      </c>
      <c r="E10" s="162" t="s">
        <v>339</v>
      </c>
      <c r="F10" s="282" t="s">
        <v>266</v>
      </c>
      <c r="G10" s="283" t="s">
        <v>561</v>
      </c>
      <c r="H10" s="284">
        <v>2350000</v>
      </c>
      <c r="I10" s="285">
        <v>44682</v>
      </c>
      <c r="J10" s="285">
        <v>44711</v>
      </c>
      <c r="K10" s="268">
        <f t="shared" si="0"/>
        <v>30</v>
      </c>
    </row>
    <row r="11" spans="1:11" ht="18.75" customHeight="1" x14ac:dyDescent="0.2">
      <c r="A11" s="280">
        <v>12</v>
      </c>
      <c r="B11" s="280" t="e">
        <f>+#REF!+1</f>
        <v>#REF!</v>
      </c>
      <c r="C11" s="281">
        <v>63396539</v>
      </c>
      <c r="D11" s="162" t="s">
        <v>310</v>
      </c>
      <c r="E11" s="162" t="s">
        <v>312</v>
      </c>
      <c r="F11" s="282" t="s">
        <v>266</v>
      </c>
      <c r="G11" s="283" t="s">
        <v>561</v>
      </c>
      <c r="H11" s="284">
        <v>2350000</v>
      </c>
      <c r="I11" s="285">
        <v>44682</v>
      </c>
      <c r="J11" s="285">
        <v>44711</v>
      </c>
      <c r="K11" s="268">
        <f t="shared" si="0"/>
        <v>30</v>
      </c>
    </row>
    <row r="12" spans="1:11" ht="27" customHeight="1" x14ac:dyDescent="0.2">
      <c r="A12" s="280">
        <v>13</v>
      </c>
      <c r="B12" s="280" t="e">
        <f t="shared" si="1"/>
        <v>#REF!</v>
      </c>
      <c r="C12" s="281">
        <v>1098602053</v>
      </c>
      <c r="D12" s="162" t="s">
        <v>314</v>
      </c>
      <c r="E12" s="162" t="s">
        <v>315</v>
      </c>
      <c r="F12" s="282" t="s">
        <v>317</v>
      </c>
      <c r="G12" s="282" t="s">
        <v>571</v>
      </c>
      <c r="H12" s="284">
        <v>1125000</v>
      </c>
      <c r="I12" s="285">
        <v>44682</v>
      </c>
      <c r="J12" s="285">
        <v>44711</v>
      </c>
      <c r="K12" s="268">
        <f t="shared" si="0"/>
        <v>30</v>
      </c>
    </row>
    <row r="13" spans="1:11" ht="18.75" customHeight="1" x14ac:dyDescent="0.2">
      <c r="A13" s="280">
        <v>15</v>
      </c>
      <c r="B13" s="280" t="e">
        <f>+#REF!+1</f>
        <v>#REF!</v>
      </c>
      <c r="C13" s="281">
        <v>1064802409</v>
      </c>
      <c r="D13" s="161" t="s">
        <v>318</v>
      </c>
      <c r="E13" s="162" t="s">
        <v>319</v>
      </c>
      <c r="F13" s="282" t="s">
        <v>266</v>
      </c>
      <c r="G13" s="283" t="s">
        <v>561</v>
      </c>
      <c r="H13" s="284">
        <v>2350000</v>
      </c>
      <c r="I13" s="285">
        <v>44682</v>
      </c>
      <c r="J13" s="285">
        <v>44711</v>
      </c>
      <c r="K13" s="268">
        <f t="shared" si="0"/>
        <v>30</v>
      </c>
    </row>
    <row r="14" spans="1:11" ht="18.75" customHeight="1" x14ac:dyDescent="0.2">
      <c r="A14" s="280">
        <v>16</v>
      </c>
      <c r="B14" s="280" t="e">
        <f t="shared" si="1"/>
        <v>#REF!</v>
      </c>
      <c r="C14" s="281">
        <v>1098636353</v>
      </c>
      <c r="D14" s="162" t="s">
        <v>573</v>
      </c>
      <c r="E14" s="162" t="s">
        <v>574</v>
      </c>
      <c r="F14" s="282" t="s">
        <v>266</v>
      </c>
      <c r="G14" s="283" t="s">
        <v>561</v>
      </c>
      <c r="H14" s="284">
        <v>2350000</v>
      </c>
      <c r="I14" s="285">
        <v>44682</v>
      </c>
      <c r="J14" s="285">
        <v>44711</v>
      </c>
      <c r="K14" s="268">
        <f t="shared" si="0"/>
        <v>30</v>
      </c>
    </row>
    <row r="15" spans="1:11" ht="18.75" customHeight="1" x14ac:dyDescent="0.2">
      <c r="A15" s="280"/>
      <c r="B15" s="280" t="e">
        <f>+#REF!+1</f>
        <v>#REF!</v>
      </c>
      <c r="C15" s="281">
        <v>37724198</v>
      </c>
      <c r="D15" s="162" t="s">
        <v>575</v>
      </c>
      <c r="E15" s="162" t="s">
        <v>576</v>
      </c>
      <c r="F15" s="282" t="s">
        <v>266</v>
      </c>
      <c r="G15" s="283" t="s">
        <v>561</v>
      </c>
      <c r="H15" s="284">
        <v>2250000</v>
      </c>
      <c r="I15" s="285">
        <v>44682</v>
      </c>
      <c r="J15" s="285">
        <v>44711</v>
      </c>
      <c r="K15" s="268">
        <f t="shared" si="0"/>
        <v>30</v>
      </c>
    </row>
    <row r="16" spans="1:11" ht="28.5" customHeight="1" x14ac:dyDescent="0.2">
      <c r="A16" s="280">
        <v>17</v>
      </c>
      <c r="B16" s="280" t="e">
        <f t="shared" ref="B16" si="2">+B15+1</f>
        <v>#REF!</v>
      </c>
      <c r="C16" s="281">
        <v>63532354</v>
      </c>
      <c r="D16" s="162" t="s">
        <v>321</v>
      </c>
      <c r="E16" s="162" t="s">
        <v>322</v>
      </c>
      <c r="F16" s="282" t="s">
        <v>324</v>
      </c>
      <c r="G16" s="282" t="s">
        <v>561</v>
      </c>
      <c r="H16" s="284">
        <v>2350000</v>
      </c>
      <c r="I16" s="285">
        <v>44682</v>
      </c>
      <c r="J16" s="285">
        <v>44711</v>
      </c>
      <c r="K16" s="268">
        <f t="shared" si="0"/>
        <v>30</v>
      </c>
    </row>
    <row r="17" spans="1:11" ht="23.25" customHeight="1" x14ac:dyDescent="0.2">
      <c r="A17" s="280">
        <v>19</v>
      </c>
      <c r="B17" s="280" t="e">
        <f>+#REF!+1</f>
        <v>#REF!</v>
      </c>
      <c r="C17" s="286">
        <v>37841016</v>
      </c>
      <c r="D17" s="161" t="s">
        <v>578</v>
      </c>
      <c r="E17" s="162" t="s">
        <v>366</v>
      </c>
      <c r="F17" s="282" t="s">
        <v>579</v>
      </c>
      <c r="G17" s="282" t="s">
        <v>577</v>
      </c>
      <c r="H17" s="284">
        <v>3000000</v>
      </c>
      <c r="I17" s="285">
        <v>44682</v>
      </c>
      <c r="J17" s="285">
        <v>44711</v>
      </c>
      <c r="K17" s="268">
        <f t="shared" si="0"/>
        <v>30</v>
      </c>
    </row>
    <row r="18" spans="1:11" ht="18.75" customHeight="1" x14ac:dyDescent="0.2">
      <c r="A18" s="280"/>
      <c r="B18" s="280" t="e">
        <f>+#REF!+1</f>
        <v>#REF!</v>
      </c>
      <c r="C18" s="286">
        <v>1098761030</v>
      </c>
      <c r="D18" s="161" t="s">
        <v>580</v>
      </c>
      <c r="E18" s="162" t="s">
        <v>581</v>
      </c>
      <c r="F18" s="282" t="s">
        <v>266</v>
      </c>
      <c r="G18" s="283" t="s">
        <v>561</v>
      </c>
      <c r="I18" s="285">
        <v>44682</v>
      </c>
      <c r="J18" s="285">
        <v>44711</v>
      </c>
      <c r="K18" s="268">
        <f t="shared" si="0"/>
        <v>30</v>
      </c>
    </row>
    <row r="19" spans="1:11" ht="18.75" customHeight="1" x14ac:dyDescent="0.2">
      <c r="A19" s="280">
        <v>21</v>
      </c>
      <c r="B19" s="280" t="e">
        <f t="shared" si="1"/>
        <v>#REF!</v>
      </c>
      <c r="C19" s="281">
        <v>37729980</v>
      </c>
      <c r="D19" s="161" t="s">
        <v>506</v>
      </c>
      <c r="E19" s="162" t="s">
        <v>507</v>
      </c>
      <c r="F19" s="282" t="s">
        <v>572</v>
      </c>
      <c r="G19" s="283" t="s">
        <v>558</v>
      </c>
      <c r="H19" s="284">
        <v>1200000</v>
      </c>
      <c r="I19" s="285">
        <v>44682</v>
      </c>
      <c r="J19" s="285">
        <v>44711</v>
      </c>
      <c r="K19" s="268">
        <f t="shared" si="0"/>
        <v>30</v>
      </c>
    </row>
    <row r="20" spans="1:11" ht="18.75" customHeight="1" x14ac:dyDescent="0.2">
      <c r="A20" s="280">
        <v>23</v>
      </c>
      <c r="B20" s="280" t="e">
        <f>+#REF!+1</f>
        <v>#REF!</v>
      </c>
      <c r="C20" s="281">
        <v>63528940</v>
      </c>
      <c r="D20" s="161" t="s">
        <v>329</v>
      </c>
      <c r="E20" s="162" t="s">
        <v>331</v>
      </c>
      <c r="F20" s="282" t="s">
        <v>266</v>
      </c>
      <c r="G20" s="283" t="s">
        <v>561</v>
      </c>
      <c r="H20" s="284">
        <v>1175000</v>
      </c>
      <c r="I20" s="285">
        <v>44682</v>
      </c>
      <c r="J20" s="285">
        <v>44711</v>
      </c>
      <c r="K20" s="268">
        <f t="shared" si="0"/>
        <v>30</v>
      </c>
    </row>
    <row r="21" spans="1:11" ht="18.75" customHeight="1" x14ac:dyDescent="0.2">
      <c r="A21" s="280">
        <v>24</v>
      </c>
      <c r="B21" s="280" t="e">
        <f t="shared" si="1"/>
        <v>#REF!</v>
      </c>
      <c r="C21" s="281">
        <v>63506109</v>
      </c>
      <c r="D21" s="161" t="s">
        <v>582</v>
      </c>
      <c r="E21" s="162" t="s">
        <v>583</v>
      </c>
      <c r="F21" s="282" t="s">
        <v>266</v>
      </c>
      <c r="G21" s="283" t="s">
        <v>561</v>
      </c>
      <c r="H21" s="284">
        <v>2350000</v>
      </c>
      <c r="I21" s="285">
        <v>44682</v>
      </c>
      <c r="J21" s="285">
        <v>44711</v>
      </c>
      <c r="K21" s="268">
        <f t="shared" si="0"/>
        <v>30</v>
      </c>
    </row>
    <row r="22" spans="1:11" ht="18.75" customHeight="1" x14ac:dyDescent="0.2">
      <c r="A22" s="280">
        <v>26</v>
      </c>
      <c r="B22" s="280" t="e">
        <f t="shared" si="1"/>
        <v>#REF!</v>
      </c>
      <c r="C22" s="281">
        <v>1098718401</v>
      </c>
      <c r="D22" s="161" t="s">
        <v>333</v>
      </c>
      <c r="E22" s="162" t="s">
        <v>335</v>
      </c>
      <c r="F22" s="282" t="s">
        <v>270</v>
      </c>
      <c r="G22" s="283" t="s">
        <v>561</v>
      </c>
      <c r="H22" s="284">
        <v>2350000</v>
      </c>
      <c r="I22" s="285">
        <v>44682</v>
      </c>
      <c r="J22" s="285">
        <v>44711</v>
      </c>
      <c r="K22" s="268">
        <f t="shared" si="0"/>
        <v>30</v>
      </c>
    </row>
    <row r="23" spans="1:11" ht="18.75" customHeight="1" x14ac:dyDescent="0.2">
      <c r="A23" s="280">
        <v>27</v>
      </c>
      <c r="B23" s="280" t="e">
        <f t="shared" si="1"/>
        <v>#REF!</v>
      </c>
      <c r="C23" s="281">
        <v>1098627058</v>
      </c>
      <c r="D23" s="161" t="s">
        <v>337</v>
      </c>
      <c r="E23" s="162" t="s">
        <v>339</v>
      </c>
      <c r="F23" s="282" t="s">
        <v>266</v>
      </c>
      <c r="G23" s="283" t="s">
        <v>561</v>
      </c>
      <c r="H23" s="284">
        <v>2350000</v>
      </c>
      <c r="I23" s="285">
        <v>44682</v>
      </c>
      <c r="J23" s="285">
        <v>44711</v>
      </c>
      <c r="K23" s="268">
        <f t="shared" si="0"/>
        <v>30</v>
      </c>
    </row>
    <row r="24" spans="1:11" ht="18.75" customHeight="1" x14ac:dyDescent="0.2">
      <c r="A24" s="280">
        <v>28</v>
      </c>
      <c r="B24" s="280" t="e">
        <f t="shared" si="1"/>
        <v>#REF!</v>
      </c>
      <c r="C24" s="281">
        <v>1095919162</v>
      </c>
      <c r="D24" s="161" t="s">
        <v>508</v>
      </c>
      <c r="E24" s="162" t="s">
        <v>509</v>
      </c>
      <c r="F24" s="282" t="s">
        <v>572</v>
      </c>
      <c r="G24" s="283" t="s">
        <v>558</v>
      </c>
      <c r="H24" s="284">
        <v>1200000</v>
      </c>
      <c r="I24" s="285">
        <v>44682</v>
      </c>
      <c r="J24" s="285">
        <v>44711</v>
      </c>
      <c r="K24" s="268">
        <f t="shared" si="0"/>
        <v>30</v>
      </c>
    </row>
    <row r="25" spans="1:11" ht="18.75" customHeight="1" x14ac:dyDescent="0.2">
      <c r="A25" s="280"/>
      <c r="B25" s="280" t="e">
        <f t="shared" si="1"/>
        <v>#REF!</v>
      </c>
      <c r="C25" s="281">
        <v>1051655036</v>
      </c>
      <c r="D25" s="161" t="s">
        <v>341</v>
      </c>
      <c r="E25" s="162" t="s">
        <v>343</v>
      </c>
      <c r="F25" s="282" t="s">
        <v>270</v>
      </c>
      <c r="G25" s="283" t="s">
        <v>561</v>
      </c>
      <c r="H25" s="284">
        <v>1125000</v>
      </c>
      <c r="I25" s="285">
        <v>44682</v>
      </c>
      <c r="J25" s="285">
        <v>44711</v>
      </c>
      <c r="K25" s="268">
        <f t="shared" si="0"/>
        <v>30</v>
      </c>
    </row>
    <row r="26" spans="1:11" ht="18.75" customHeight="1" x14ac:dyDescent="0.2">
      <c r="A26" s="280"/>
      <c r="B26" s="280" t="e">
        <f t="shared" si="1"/>
        <v>#REF!</v>
      </c>
      <c r="C26" s="281">
        <v>1007775712</v>
      </c>
      <c r="D26" s="161" t="s">
        <v>584</v>
      </c>
      <c r="E26" s="162" t="s">
        <v>585</v>
      </c>
      <c r="F26" s="282" t="s">
        <v>511</v>
      </c>
      <c r="G26" s="283" t="s">
        <v>571</v>
      </c>
      <c r="H26" s="284">
        <v>908526</v>
      </c>
      <c r="I26" s="285">
        <v>44700</v>
      </c>
      <c r="J26" s="285">
        <v>44711</v>
      </c>
      <c r="K26" s="268">
        <f t="shared" si="0"/>
        <v>12</v>
      </c>
    </row>
    <row r="27" spans="1:11" ht="18.75" customHeight="1" x14ac:dyDescent="0.2">
      <c r="A27" s="280">
        <v>30</v>
      </c>
      <c r="B27" s="280" t="e">
        <f t="shared" si="1"/>
        <v>#REF!</v>
      </c>
      <c r="C27" s="281">
        <v>1098614777</v>
      </c>
      <c r="D27" s="161" t="s">
        <v>586</v>
      </c>
      <c r="E27" s="162" t="s">
        <v>587</v>
      </c>
      <c r="F27" s="282" t="s">
        <v>266</v>
      </c>
      <c r="G27" s="283" t="s">
        <v>561</v>
      </c>
      <c r="H27" s="284">
        <v>2350000</v>
      </c>
      <c r="I27" s="285">
        <v>44682</v>
      </c>
      <c r="J27" s="285">
        <v>44711</v>
      </c>
      <c r="K27" s="268">
        <f t="shared" si="0"/>
        <v>30</v>
      </c>
    </row>
    <row r="28" spans="1:11" ht="18.75" customHeight="1" x14ac:dyDescent="0.2">
      <c r="A28" s="280">
        <v>32</v>
      </c>
      <c r="B28" s="280" t="e">
        <f t="shared" si="1"/>
        <v>#REF!</v>
      </c>
      <c r="C28" s="281">
        <v>1098707369</v>
      </c>
      <c r="D28" s="161" t="s">
        <v>588</v>
      </c>
      <c r="E28" s="162" t="s">
        <v>589</v>
      </c>
      <c r="F28" s="282" t="s">
        <v>266</v>
      </c>
      <c r="G28" s="283" t="s">
        <v>561</v>
      </c>
      <c r="H28" s="284">
        <v>2350000</v>
      </c>
      <c r="I28" s="285">
        <v>44682</v>
      </c>
      <c r="J28" s="285">
        <v>44711</v>
      </c>
      <c r="K28" s="268">
        <f t="shared" si="0"/>
        <v>30</v>
      </c>
    </row>
    <row r="29" spans="1:11" ht="22.5" customHeight="1" x14ac:dyDescent="0.2">
      <c r="A29" s="280"/>
      <c r="B29" s="280" t="e">
        <f t="shared" si="1"/>
        <v>#REF!</v>
      </c>
      <c r="C29" s="281">
        <v>1095835254</v>
      </c>
      <c r="D29" s="161" t="s">
        <v>344</v>
      </c>
      <c r="E29" s="162" t="s">
        <v>345</v>
      </c>
      <c r="F29" s="282" t="s">
        <v>324</v>
      </c>
      <c r="G29" s="282" t="s">
        <v>561</v>
      </c>
      <c r="H29" s="284">
        <v>2250000</v>
      </c>
      <c r="I29" s="285">
        <v>44682</v>
      </c>
      <c r="J29" s="285">
        <v>44711</v>
      </c>
      <c r="K29" s="268">
        <f t="shared" si="0"/>
        <v>30</v>
      </c>
    </row>
    <row r="30" spans="1:11" ht="22.5" customHeight="1" x14ac:dyDescent="0.2">
      <c r="A30" s="280"/>
      <c r="B30" s="280" t="e">
        <f t="shared" si="1"/>
        <v>#REF!</v>
      </c>
      <c r="C30" s="281">
        <v>52582118</v>
      </c>
      <c r="D30" s="161" t="s">
        <v>344</v>
      </c>
      <c r="E30" s="162" t="s">
        <v>331</v>
      </c>
      <c r="F30" s="282" t="s">
        <v>270</v>
      </c>
      <c r="G30" s="283" t="s">
        <v>561</v>
      </c>
      <c r="H30" s="284">
        <v>2250000</v>
      </c>
      <c r="I30" s="285">
        <v>44682</v>
      </c>
      <c r="J30" s="285">
        <v>44711</v>
      </c>
      <c r="K30" s="268">
        <f t="shared" si="0"/>
        <v>30</v>
      </c>
    </row>
    <row r="31" spans="1:11" ht="24.75" customHeight="1" x14ac:dyDescent="0.2">
      <c r="A31" s="280"/>
      <c r="B31" s="280" t="e">
        <f t="shared" si="1"/>
        <v>#REF!</v>
      </c>
      <c r="C31" s="281">
        <v>37549719</v>
      </c>
      <c r="D31" s="161" t="s">
        <v>348</v>
      </c>
      <c r="E31" s="162" t="s">
        <v>350</v>
      </c>
      <c r="F31" s="282" t="s">
        <v>351</v>
      </c>
      <c r="G31" s="283" t="s">
        <v>571</v>
      </c>
      <c r="H31" s="284">
        <v>1125000</v>
      </c>
      <c r="I31" s="285">
        <v>44682</v>
      </c>
      <c r="J31" s="285">
        <v>44711</v>
      </c>
      <c r="K31" s="268">
        <f t="shared" si="0"/>
        <v>30</v>
      </c>
    </row>
    <row r="32" spans="1:11" ht="18.75" customHeight="1" x14ac:dyDescent="0.2">
      <c r="A32" s="280"/>
      <c r="B32" s="280" t="e">
        <f t="shared" si="1"/>
        <v>#REF!</v>
      </c>
      <c r="C32" s="281">
        <v>37728235</v>
      </c>
      <c r="D32" s="161" t="s">
        <v>512</v>
      </c>
      <c r="E32" s="162" t="s">
        <v>514</v>
      </c>
      <c r="F32" s="282" t="s">
        <v>572</v>
      </c>
      <c r="G32" s="283" t="s">
        <v>558</v>
      </c>
      <c r="H32" s="284">
        <v>1100000</v>
      </c>
      <c r="I32" s="285">
        <v>44682</v>
      </c>
      <c r="J32" s="285">
        <v>44711</v>
      </c>
      <c r="K32" s="268">
        <f t="shared" si="0"/>
        <v>30</v>
      </c>
    </row>
    <row r="33" spans="1:11" ht="18.75" customHeight="1" x14ac:dyDescent="0.2">
      <c r="A33" s="280">
        <v>33</v>
      </c>
      <c r="B33" s="280" t="e">
        <f t="shared" si="1"/>
        <v>#REF!</v>
      </c>
      <c r="C33" s="281">
        <v>63540396</v>
      </c>
      <c r="D33" s="161" t="s">
        <v>515</v>
      </c>
      <c r="E33" s="162" t="s">
        <v>366</v>
      </c>
      <c r="F33" s="282" t="s">
        <v>511</v>
      </c>
      <c r="G33" s="283" t="s">
        <v>558</v>
      </c>
      <c r="H33" s="284">
        <v>908526</v>
      </c>
      <c r="I33" s="285">
        <v>44683</v>
      </c>
      <c r="J33" s="285">
        <v>44711</v>
      </c>
      <c r="K33" s="268">
        <f t="shared" si="0"/>
        <v>29</v>
      </c>
    </row>
    <row r="34" spans="1:11" ht="18.75" customHeight="1" x14ac:dyDescent="0.2">
      <c r="A34" s="280">
        <v>34</v>
      </c>
      <c r="B34" s="280" t="e">
        <f t="shared" si="1"/>
        <v>#REF!</v>
      </c>
      <c r="C34" s="281">
        <v>1098678934</v>
      </c>
      <c r="D34" s="161" t="s">
        <v>330</v>
      </c>
      <c r="E34" s="162" t="s">
        <v>523</v>
      </c>
      <c r="F34" s="282" t="s">
        <v>572</v>
      </c>
      <c r="G34" s="283" t="s">
        <v>558</v>
      </c>
      <c r="H34" s="284">
        <v>1200000</v>
      </c>
      <c r="I34" s="285">
        <v>44682</v>
      </c>
      <c r="J34" s="285">
        <v>44711</v>
      </c>
      <c r="K34" s="268">
        <f t="shared" si="0"/>
        <v>30</v>
      </c>
    </row>
    <row r="35" spans="1:11" ht="30" customHeight="1" x14ac:dyDescent="0.2">
      <c r="A35" s="280">
        <v>35</v>
      </c>
      <c r="B35" s="280" t="e">
        <f t="shared" si="1"/>
        <v>#REF!</v>
      </c>
      <c r="C35" s="281">
        <v>1090454673</v>
      </c>
      <c r="D35" s="161" t="s">
        <v>330</v>
      </c>
      <c r="E35" s="162" t="s">
        <v>498</v>
      </c>
      <c r="F35" s="282" t="s">
        <v>593</v>
      </c>
      <c r="G35" s="283" t="s">
        <v>577</v>
      </c>
      <c r="H35" s="284">
        <v>1200000</v>
      </c>
      <c r="I35" s="285">
        <v>44682</v>
      </c>
      <c r="J35" s="285">
        <v>44711</v>
      </c>
      <c r="K35" s="268">
        <f t="shared" si="0"/>
        <v>30</v>
      </c>
    </row>
    <row r="36" spans="1:11" ht="24.75" customHeight="1" x14ac:dyDescent="0.2">
      <c r="A36" s="280">
        <v>36</v>
      </c>
      <c r="B36" s="280" t="e">
        <f t="shared" si="1"/>
        <v>#REF!</v>
      </c>
      <c r="C36" s="286">
        <v>1098690029</v>
      </c>
      <c r="D36" s="162" t="s">
        <v>355</v>
      </c>
      <c r="E36" s="162" t="s">
        <v>356</v>
      </c>
      <c r="F36" s="287" t="s">
        <v>270</v>
      </c>
      <c r="G36" s="288" t="s">
        <v>561</v>
      </c>
      <c r="H36" s="284">
        <v>2350000</v>
      </c>
      <c r="I36" s="285">
        <v>44682</v>
      </c>
      <c r="J36" s="285">
        <v>44711</v>
      </c>
      <c r="K36" s="268">
        <f t="shared" si="0"/>
        <v>30</v>
      </c>
    </row>
    <row r="37" spans="1:11" ht="34.5" customHeight="1" x14ac:dyDescent="0.2">
      <c r="A37" s="280">
        <v>38</v>
      </c>
      <c r="B37" s="280" t="e">
        <f t="shared" si="1"/>
        <v>#REF!</v>
      </c>
      <c r="C37" s="286">
        <v>37617095</v>
      </c>
      <c r="D37" s="162" t="s">
        <v>358</v>
      </c>
      <c r="E37" s="162" t="s">
        <v>359</v>
      </c>
      <c r="F37" s="282" t="s">
        <v>351</v>
      </c>
      <c r="G37" s="282" t="s">
        <v>571</v>
      </c>
      <c r="H37" s="284">
        <v>1762500</v>
      </c>
      <c r="I37" s="285">
        <v>44682</v>
      </c>
      <c r="J37" s="285">
        <v>44711</v>
      </c>
      <c r="K37" s="268">
        <f t="shared" si="0"/>
        <v>30</v>
      </c>
    </row>
    <row r="38" spans="1:11" ht="18.75" customHeight="1" x14ac:dyDescent="0.2">
      <c r="A38" s="280">
        <v>39</v>
      </c>
      <c r="B38" s="280" t="e">
        <f t="shared" si="1"/>
        <v>#REF!</v>
      </c>
      <c r="C38" s="281">
        <v>1098693464</v>
      </c>
      <c r="D38" s="161" t="s">
        <v>594</v>
      </c>
      <c r="E38" s="162" t="s">
        <v>499</v>
      </c>
      <c r="F38" s="282" t="s">
        <v>266</v>
      </c>
      <c r="G38" s="283" t="s">
        <v>561</v>
      </c>
      <c r="H38" s="284">
        <v>2350000</v>
      </c>
      <c r="I38" s="285">
        <v>44682</v>
      </c>
      <c r="J38" s="285">
        <v>44711</v>
      </c>
      <c r="K38" s="268">
        <f t="shared" si="0"/>
        <v>30</v>
      </c>
    </row>
    <row r="39" spans="1:11" ht="22.5" customHeight="1" x14ac:dyDescent="0.2">
      <c r="A39" s="280"/>
      <c r="B39" s="280" t="e">
        <f t="shared" si="1"/>
        <v>#REF!</v>
      </c>
      <c r="C39" s="281">
        <v>1098705777</v>
      </c>
      <c r="D39" s="161" t="s">
        <v>361</v>
      </c>
      <c r="E39" s="162" t="s">
        <v>362</v>
      </c>
      <c r="F39" s="282" t="s">
        <v>351</v>
      </c>
      <c r="G39" s="282" t="s">
        <v>571</v>
      </c>
      <c r="H39" s="284">
        <v>1125000</v>
      </c>
      <c r="I39" s="285">
        <v>44683</v>
      </c>
      <c r="J39" s="285">
        <v>44711</v>
      </c>
      <c r="K39" s="268">
        <f t="shared" si="0"/>
        <v>29</v>
      </c>
    </row>
    <row r="40" spans="1:11" ht="24.75" customHeight="1" x14ac:dyDescent="0.2">
      <c r="A40" s="280">
        <v>40</v>
      </c>
      <c r="B40" s="280" t="e">
        <f t="shared" si="1"/>
        <v>#REF!</v>
      </c>
      <c r="C40" s="286">
        <v>37727180</v>
      </c>
      <c r="D40" s="161" t="s">
        <v>595</v>
      </c>
      <c r="E40" s="162" t="s">
        <v>596</v>
      </c>
      <c r="F40" s="282" t="s">
        <v>597</v>
      </c>
      <c r="G40" s="283" t="s">
        <v>558</v>
      </c>
      <c r="H40" s="284">
        <v>1200000</v>
      </c>
      <c r="I40" s="285">
        <v>44682</v>
      </c>
      <c r="J40" s="285">
        <v>44711</v>
      </c>
      <c r="K40" s="268">
        <f t="shared" si="0"/>
        <v>30</v>
      </c>
    </row>
    <row r="41" spans="1:11" ht="27" customHeight="1" x14ac:dyDescent="0.2">
      <c r="A41" s="280">
        <v>42</v>
      </c>
      <c r="B41" s="280" t="e">
        <f>+#REF!+1</f>
        <v>#REF!</v>
      </c>
      <c r="C41" s="281">
        <v>37182013</v>
      </c>
      <c r="D41" s="161" t="s">
        <v>598</v>
      </c>
      <c r="E41" s="162" t="s">
        <v>599</v>
      </c>
      <c r="F41" s="282" t="s">
        <v>266</v>
      </c>
      <c r="G41" s="282" t="s">
        <v>561</v>
      </c>
      <c r="H41" s="284">
        <v>2350000</v>
      </c>
      <c r="I41" s="285">
        <v>44682</v>
      </c>
      <c r="J41" s="285">
        <v>44711</v>
      </c>
      <c r="K41" s="268">
        <f t="shared" si="0"/>
        <v>30</v>
      </c>
    </row>
    <row r="42" spans="1:11" ht="18.75" customHeight="1" x14ac:dyDescent="0.2">
      <c r="A42" s="280">
        <v>43</v>
      </c>
      <c r="B42" s="280" t="e">
        <f t="shared" si="1"/>
        <v>#REF!</v>
      </c>
      <c r="C42" s="281">
        <v>1098643544</v>
      </c>
      <c r="D42" s="161" t="s">
        <v>528</v>
      </c>
      <c r="E42" s="162" t="s">
        <v>386</v>
      </c>
      <c r="F42" s="282" t="s">
        <v>572</v>
      </c>
      <c r="G42" s="283" t="s">
        <v>558</v>
      </c>
      <c r="H42" s="284">
        <v>1200000</v>
      </c>
      <c r="I42" s="285">
        <v>44682</v>
      </c>
      <c r="J42" s="285">
        <v>44711</v>
      </c>
      <c r="K42" s="268">
        <f t="shared" si="0"/>
        <v>30</v>
      </c>
    </row>
    <row r="43" spans="1:11" ht="24.75" customHeight="1" x14ac:dyDescent="0.2">
      <c r="A43" s="280"/>
      <c r="B43" s="280" t="e">
        <f>+#REF!+1</f>
        <v>#REF!</v>
      </c>
      <c r="C43" s="281">
        <v>63546360</v>
      </c>
      <c r="D43" s="161" t="s">
        <v>600</v>
      </c>
      <c r="E43" s="162" t="s">
        <v>315</v>
      </c>
      <c r="F43" s="282" t="s">
        <v>428</v>
      </c>
      <c r="G43" s="282" t="s">
        <v>571</v>
      </c>
      <c r="H43" s="284">
        <v>1125000</v>
      </c>
      <c r="I43" s="285">
        <v>44682</v>
      </c>
      <c r="J43" s="285">
        <v>44711</v>
      </c>
      <c r="K43" s="268">
        <f t="shared" si="0"/>
        <v>30</v>
      </c>
    </row>
    <row r="44" spans="1:11" ht="18.75" customHeight="1" x14ac:dyDescent="0.2">
      <c r="A44" s="280">
        <v>46</v>
      </c>
      <c r="B44" s="280" t="e">
        <f>+#REF!+1</f>
        <v>#REF!</v>
      </c>
      <c r="C44" s="286">
        <v>60352063</v>
      </c>
      <c r="D44" s="161" t="s">
        <v>529</v>
      </c>
      <c r="E44" s="162" t="s">
        <v>365</v>
      </c>
      <c r="F44" s="282" t="s">
        <v>572</v>
      </c>
      <c r="G44" s="283" t="s">
        <v>558</v>
      </c>
      <c r="H44" s="284">
        <v>1200000</v>
      </c>
      <c r="I44" s="285">
        <v>44682</v>
      </c>
      <c r="J44" s="285">
        <v>44711</v>
      </c>
      <c r="K44" s="268">
        <f t="shared" si="0"/>
        <v>30</v>
      </c>
    </row>
    <row r="45" spans="1:11" ht="18.75" customHeight="1" x14ac:dyDescent="0.2">
      <c r="A45" s="280">
        <v>47</v>
      </c>
      <c r="B45" s="280" t="e">
        <f t="shared" si="1"/>
        <v>#REF!</v>
      </c>
      <c r="C45" s="281">
        <v>63501572</v>
      </c>
      <c r="D45" s="161" t="s">
        <v>601</v>
      </c>
      <c r="E45" s="162" t="s">
        <v>507</v>
      </c>
      <c r="F45" s="282" t="s">
        <v>266</v>
      </c>
      <c r="G45" s="283" t="s">
        <v>561</v>
      </c>
      <c r="H45" s="284">
        <v>2350000</v>
      </c>
      <c r="I45" s="285">
        <v>44682</v>
      </c>
      <c r="J45" s="285">
        <v>44711</v>
      </c>
      <c r="K45" s="268">
        <f t="shared" si="0"/>
        <v>30</v>
      </c>
    </row>
    <row r="46" spans="1:11" ht="18.75" customHeight="1" x14ac:dyDescent="0.2">
      <c r="A46" s="280">
        <v>48</v>
      </c>
      <c r="B46" s="280" t="e">
        <f t="shared" si="1"/>
        <v>#REF!</v>
      </c>
      <c r="C46" s="281">
        <v>45547583</v>
      </c>
      <c r="D46" s="161" t="s">
        <v>602</v>
      </c>
      <c r="E46" s="162" t="s">
        <v>603</v>
      </c>
      <c r="F46" s="282" t="s">
        <v>266</v>
      </c>
      <c r="G46" s="283" t="s">
        <v>561</v>
      </c>
      <c r="H46" s="284">
        <v>2350000</v>
      </c>
      <c r="I46" s="285">
        <v>44682</v>
      </c>
      <c r="J46" s="285">
        <v>44711</v>
      </c>
      <c r="K46" s="268">
        <f t="shared" si="0"/>
        <v>30</v>
      </c>
    </row>
    <row r="47" spans="1:11" ht="23.25" customHeight="1" x14ac:dyDescent="0.2">
      <c r="A47" s="280">
        <v>49</v>
      </c>
      <c r="B47" s="280" t="e">
        <f t="shared" si="1"/>
        <v>#REF!</v>
      </c>
      <c r="C47" s="281">
        <v>1098713372</v>
      </c>
      <c r="D47" s="161" t="s">
        <v>604</v>
      </c>
      <c r="E47" s="162" t="s">
        <v>359</v>
      </c>
      <c r="F47" s="282" t="s">
        <v>572</v>
      </c>
      <c r="G47" s="283" t="s">
        <v>558</v>
      </c>
      <c r="H47" s="284">
        <v>1200000</v>
      </c>
      <c r="I47" s="285">
        <v>44682</v>
      </c>
      <c r="J47" s="285">
        <v>44711</v>
      </c>
      <c r="K47" s="268">
        <f t="shared" si="0"/>
        <v>30</v>
      </c>
    </row>
    <row r="48" spans="1:11" ht="18.75" customHeight="1" x14ac:dyDescent="0.2">
      <c r="A48" s="280">
        <v>50</v>
      </c>
      <c r="B48" s="280" t="e">
        <f t="shared" si="1"/>
        <v>#REF!</v>
      </c>
      <c r="C48" s="281">
        <v>1096224933</v>
      </c>
      <c r="D48" s="162" t="s">
        <v>364</v>
      </c>
      <c r="E48" s="162" t="s">
        <v>365</v>
      </c>
      <c r="F48" s="282" t="s">
        <v>324</v>
      </c>
      <c r="G48" s="283" t="s">
        <v>561</v>
      </c>
      <c r="H48" s="284">
        <v>2350000</v>
      </c>
      <c r="I48" s="285">
        <v>44682</v>
      </c>
      <c r="J48" s="285">
        <v>44711</v>
      </c>
      <c r="K48" s="268">
        <f t="shared" si="0"/>
        <v>30</v>
      </c>
    </row>
    <row r="49" spans="1:11" ht="18.75" customHeight="1" x14ac:dyDescent="0.2">
      <c r="A49" s="280">
        <v>52</v>
      </c>
      <c r="B49" s="280" t="e">
        <f t="shared" si="1"/>
        <v>#REF!</v>
      </c>
      <c r="C49" s="281">
        <v>1095837146</v>
      </c>
      <c r="D49" s="161" t="s">
        <v>605</v>
      </c>
      <c r="E49" s="162" t="s">
        <v>322</v>
      </c>
      <c r="F49" s="282" t="s">
        <v>266</v>
      </c>
      <c r="G49" s="283" t="s">
        <v>561</v>
      </c>
      <c r="H49" s="284">
        <v>2350000</v>
      </c>
      <c r="I49" s="285">
        <v>44682</v>
      </c>
      <c r="J49" s="285">
        <v>44711</v>
      </c>
      <c r="K49" s="268">
        <f t="shared" si="0"/>
        <v>30</v>
      </c>
    </row>
    <row r="50" spans="1:11" ht="18.75" customHeight="1" x14ac:dyDescent="0.2">
      <c r="A50" s="280">
        <v>53</v>
      </c>
      <c r="B50" s="280" t="e">
        <f t="shared" si="1"/>
        <v>#REF!</v>
      </c>
      <c r="C50" s="281">
        <v>1098638398</v>
      </c>
      <c r="D50" s="161" t="s">
        <v>606</v>
      </c>
      <c r="E50" s="162" t="s">
        <v>607</v>
      </c>
      <c r="G50" s="283" t="s">
        <v>577</v>
      </c>
      <c r="H50" s="284">
        <v>1500000</v>
      </c>
      <c r="I50" s="285">
        <v>44682</v>
      </c>
      <c r="J50" s="285">
        <v>44711</v>
      </c>
      <c r="K50" s="268">
        <f t="shared" si="0"/>
        <v>30</v>
      </c>
    </row>
    <row r="51" spans="1:11" ht="33.75" customHeight="1" x14ac:dyDescent="0.2">
      <c r="A51" s="280">
        <v>54</v>
      </c>
      <c r="B51" s="280" t="e">
        <f t="shared" si="1"/>
        <v>#REF!</v>
      </c>
      <c r="C51" s="281">
        <v>1098690491</v>
      </c>
      <c r="D51" s="161" t="s">
        <v>367</v>
      </c>
      <c r="E51" s="162" t="s">
        <v>308</v>
      </c>
      <c r="F51" s="282" t="s">
        <v>270</v>
      </c>
      <c r="G51" s="283" t="s">
        <v>561</v>
      </c>
      <c r="H51" s="284">
        <v>2350000</v>
      </c>
      <c r="I51" s="285">
        <v>44682</v>
      </c>
      <c r="J51" s="285">
        <v>44711</v>
      </c>
      <c r="K51" s="268">
        <f t="shared" si="0"/>
        <v>30</v>
      </c>
    </row>
    <row r="52" spans="1:11" ht="18.75" customHeight="1" x14ac:dyDescent="0.2">
      <c r="A52" s="280">
        <v>57</v>
      </c>
      <c r="B52" s="280" t="e">
        <f t="shared" si="1"/>
        <v>#REF!</v>
      </c>
      <c r="C52" s="281">
        <v>1098626924</v>
      </c>
      <c r="D52" s="161" t="s">
        <v>608</v>
      </c>
      <c r="E52" s="162" t="s">
        <v>609</v>
      </c>
      <c r="F52" s="282" t="s">
        <v>266</v>
      </c>
      <c r="G52" s="283" t="s">
        <v>561</v>
      </c>
      <c r="H52" s="284">
        <v>2350000</v>
      </c>
      <c r="I52" s="285">
        <v>44682</v>
      </c>
      <c r="J52" s="285">
        <v>44711</v>
      </c>
      <c r="K52" s="268">
        <f t="shared" si="0"/>
        <v>30</v>
      </c>
    </row>
    <row r="53" spans="1:11" ht="18.75" customHeight="1" x14ac:dyDescent="0.2">
      <c r="A53" s="280">
        <v>59</v>
      </c>
      <c r="B53" s="280" t="e">
        <f>+#REF!+1</f>
        <v>#REF!</v>
      </c>
      <c r="C53" s="281">
        <v>1098674896</v>
      </c>
      <c r="D53" s="161" t="s">
        <v>610</v>
      </c>
      <c r="E53" s="162" t="s">
        <v>611</v>
      </c>
      <c r="F53" s="282" t="s">
        <v>511</v>
      </c>
      <c r="G53" s="283" t="s">
        <v>558</v>
      </c>
      <c r="H53" s="284">
        <v>908526</v>
      </c>
      <c r="I53" s="285">
        <v>44682</v>
      </c>
      <c r="J53" s="285">
        <v>44711</v>
      </c>
      <c r="K53" s="268">
        <f t="shared" si="0"/>
        <v>30</v>
      </c>
    </row>
    <row r="54" spans="1:11" ht="18.75" customHeight="1" x14ac:dyDescent="0.2">
      <c r="A54" s="280">
        <v>60</v>
      </c>
      <c r="B54" s="280" t="e">
        <f t="shared" si="1"/>
        <v>#REF!</v>
      </c>
      <c r="C54" s="281">
        <v>36725827</v>
      </c>
      <c r="D54" s="161" t="s">
        <v>612</v>
      </c>
      <c r="E54" s="162" t="s">
        <v>613</v>
      </c>
      <c r="F54" s="282" t="s">
        <v>572</v>
      </c>
      <c r="G54" s="283" t="s">
        <v>558</v>
      </c>
      <c r="H54" s="284">
        <v>1200000</v>
      </c>
      <c r="I54" s="285">
        <v>44682</v>
      </c>
      <c r="J54" s="285">
        <v>44711</v>
      </c>
      <c r="K54" s="268">
        <f t="shared" si="0"/>
        <v>30</v>
      </c>
    </row>
    <row r="55" spans="1:11" ht="18.75" customHeight="1" x14ac:dyDescent="0.2">
      <c r="A55" s="280">
        <v>63</v>
      </c>
      <c r="B55" s="280" t="e">
        <f>+#REF!+1</f>
        <v>#REF!</v>
      </c>
      <c r="C55" s="286">
        <v>1005288165</v>
      </c>
      <c r="D55" s="161" t="s">
        <v>639</v>
      </c>
      <c r="E55" s="162" t="s">
        <v>665</v>
      </c>
      <c r="F55" s="282" t="s">
        <v>511</v>
      </c>
      <c r="G55" s="283" t="s">
        <v>558</v>
      </c>
      <c r="H55" s="284">
        <v>908526</v>
      </c>
      <c r="I55" s="285">
        <v>44682</v>
      </c>
      <c r="J55" s="285">
        <v>44710</v>
      </c>
      <c r="K55" s="268">
        <f t="shared" si="0"/>
        <v>29</v>
      </c>
    </row>
    <row r="56" spans="1:11" ht="24.75" customHeight="1" x14ac:dyDescent="0.2">
      <c r="A56" s="280"/>
      <c r="B56" s="280" t="e">
        <f t="shared" si="1"/>
        <v>#REF!</v>
      </c>
      <c r="C56" s="286">
        <v>1095816072</v>
      </c>
      <c r="D56" s="161" t="s">
        <v>372</v>
      </c>
      <c r="E56" s="162" t="s">
        <v>596</v>
      </c>
      <c r="F56" s="282" t="s">
        <v>592</v>
      </c>
      <c r="G56" s="283" t="s">
        <v>558</v>
      </c>
      <c r="H56" s="284">
        <v>1200000</v>
      </c>
      <c r="I56" s="285">
        <v>44697</v>
      </c>
      <c r="J56" s="285">
        <v>44711</v>
      </c>
      <c r="K56" s="268">
        <f t="shared" si="0"/>
        <v>15</v>
      </c>
    </row>
    <row r="57" spans="1:11" ht="18.75" customHeight="1" x14ac:dyDescent="0.2">
      <c r="A57" s="280"/>
      <c r="B57" s="280" t="e">
        <f t="shared" ref="B57:B69" si="3">+B56+1</f>
        <v>#REF!</v>
      </c>
      <c r="C57" s="286">
        <v>1098658966</v>
      </c>
      <c r="D57" s="161" t="s">
        <v>372</v>
      </c>
      <c r="E57" s="162" t="s">
        <v>373</v>
      </c>
      <c r="F57" s="282" t="s">
        <v>266</v>
      </c>
      <c r="G57" s="283" t="s">
        <v>561</v>
      </c>
      <c r="H57" s="284">
        <v>2250000</v>
      </c>
      <c r="I57" s="285">
        <v>44682</v>
      </c>
      <c r="J57" s="285">
        <v>44711</v>
      </c>
      <c r="K57" s="268">
        <f t="shared" si="0"/>
        <v>30</v>
      </c>
    </row>
    <row r="58" spans="1:11" ht="18.75" customHeight="1" x14ac:dyDescent="0.2">
      <c r="A58" s="280">
        <v>64</v>
      </c>
      <c r="B58" s="280" t="e">
        <f t="shared" si="3"/>
        <v>#REF!</v>
      </c>
      <c r="C58" s="281">
        <v>1005196257</v>
      </c>
      <c r="D58" s="161" t="s">
        <v>535</v>
      </c>
      <c r="E58" s="162" t="s">
        <v>390</v>
      </c>
      <c r="F58" s="282" t="s">
        <v>572</v>
      </c>
      <c r="G58" s="283" t="s">
        <v>558</v>
      </c>
      <c r="H58" s="284">
        <v>1200000</v>
      </c>
      <c r="I58" s="285">
        <v>44682</v>
      </c>
      <c r="J58" s="285">
        <v>44711</v>
      </c>
      <c r="K58" s="268">
        <f t="shared" si="0"/>
        <v>30</v>
      </c>
    </row>
    <row r="59" spans="1:11" ht="18.75" customHeight="1" x14ac:dyDescent="0.2">
      <c r="A59" s="280">
        <v>66</v>
      </c>
      <c r="B59" s="280" t="e">
        <f t="shared" si="3"/>
        <v>#REF!</v>
      </c>
      <c r="C59" s="281">
        <v>1120745288</v>
      </c>
      <c r="D59" s="161" t="s">
        <v>378</v>
      </c>
      <c r="E59" s="162" t="s">
        <v>379</v>
      </c>
      <c r="F59" s="282" t="s">
        <v>324</v>
      </c>
      <c r="G59" s="283" t="s">
        <v>561</v>
      </c>
      <c r="H59" s="284">
        <v>1762500</v>
      </c>
      <c r="I59" s="285">
        <v>44682</v>
      </c>
      <c r="J59" s="285">
        <v>44711</v>
      </c>
      <c r="K59" s="268">
        <f t="shared" si="0"/>
        <v>30</v>
      </c>
    </row>
    <row r="60" spans="1:11" ht="18.75" customHeight="1" x14ac:dyDescent="0.2">
      <c r="A60" s="280">
        <v>67</v>
      </c>
      <c r="B60" s="280" t="e">
        <f t="shared" si="3"/>
        <v>#REF!</v>
      </c>
      <c r="C60" s="281">
        <v>1102360848</v>
      </c>
      <c r="D60" s="161" t="s">
        <v>538</v>
      </c>
      <c r="E60" s="162" t="s">
        <v>308</v>
      </c>
      <c r="F60" s="282" t="s">
        <v>572</v>
      </c>
      <c r="G60" s="283" t="s">
        <v>558</v>
      </c>
      <c r="H60" s="284">
        <v>1200000</v>
      </c>
      <c r="I60" s="285">
        <v>44682</v>
      </c>
      <c r="J60" s="285">
        <v>44711</v>
      </c>
      <c r="K60" s="268">
        <f t="shared" si="0"/>
        <v>30</v>
      </c>
    </row>
    <row r="61" spans="1:11" ht="25.5" customHeight="1" x14ac:dyDescent="0.2">
      <c r="A61" s="280">
        <v>68</v>
      </c>
      <c r="B61" s="280" t="e">
        <f t="shared" si="3"/>
        <v>#REF!</v>
      </c>
      <c r="C61" s="281">
        <v>1005323961</v>
      </c>
      <c r="D61" s="161" t="s">
        <v>540</v>
      </c>
      <c r="E61" s="162" t="s">
        <v>541</v>
      </c>
      <c r="F61" s="282" t="s">
        <v>572</v>
      </c>
      <c r="G61" s="282" t="s">
        <v>558</v>
      </c>
      <c r="H61" s="284">
        <v>1200000</v>
      </c>
      <c r="I61" s="285">
        <v>44682</v>
      </c>
      <c r="J61" s="285">
        <v>44711</v>
      </c>
      <c r="K61" s="268">
        <f t="shared" ref="K61:K69" si="4">IF(I61="",0,_xlfn.DAYS(J61,I61)+1)</f>
        <v>30</v>
      </c>
    </row>
    <row r="62" spans="1:11" ht="18.75" customHeight="1" x14ac:dyDescent="0.2">
      <c r="A62" s="280"/>
      <c r="B62" s="280" t="e">
        <f>+#REF!+1</f>
        <v>#REF!</v>
      </c>
      <c r="C62" s="281">
        <v>1095814385</v>
      </c>
      <c r="D62" s="161" t="s">
        <v>517</v>
      </c>
      <c r="E62" s="162" t="s">
        <v>614</v>
      </c>
      <c r="F62" s="282" t="s">
        <v>572</v>
      </c>
      <c r="G62" s="283" t="s">
        <v>558</v>
      </c>
      <c r="H62" s="284">
        <v>1100000</v>
      </c>
      <c r="I62" s="285">
        <v>44682</v>
      </c>
      <c r="J62" s="285">
        <v>44711</v>
      </c>
      <c r="K62" s="268">
        <f t="shared" si="4"/>
        <v>30</v>
      </c>
    </row>
    <row r="63" spans="1:11" ht="18.75" customHeight="1" x14ac:dyDescent="0.2">
      <c r="A63" s="280">
        <v>70</v>
      </c>
      <c r="B63" s="280" t="e">
        <f t="shared" si="3"/>
        <v>#REF!</v>
      </c>
      <c r="C63" s="281">
        <v>37751108</v>
      </c>
      <c r="D63" s="161" t="s">
        <v>615</v>
      </c>
      <c r="E63" s="162" t="s">
        <v>616</v>
      </c>
      <c r="F63" s="282" t="s">
        <v>266</v>
      </c>
      <c r="G63" s="283" t="s">
        <v>561</v>
      </c>
      <c r="H63" s="284">
        <v>2350000</v>
      </c>
      <c r="I63" s="285">
        <v>44682</v>
      </c>
      <c r="J63" s="285">
        <v>44711</v>
      </c>
      <c r="K63" s="268">
        <f t="shared" si="4"/>
        <v>30</v>
      </c>
    </row>
    <row r="64" spans="1:11" ht="18.75" customHeight="1" x14ac:dyDescent="0.2">
      <c r="A64" s="280">
        <v>71</v>
      </c>
      <c r="B64" s="280" t="e">
        <f t="shared" si="3"/>
        <v>#REF!</v>
      </c>
      <c r="C64" s="281">
        <v>63558213</v>
      </c>
      <c r="D64" s="162" t="s">
        <v>617</v>
      </c>
      <c r="E64" s="162" t="s">
        <v>360</v>
      </c>
      <c r="F64" s="282" t="s">
        <v>266</v>
      </c>
      <c r="G64" s="283" t="s">
        <v>561</v>
      </c>
      <c r="H64" s="284">
        <v>2350000</v>
      </c>
      <c r="I64" s="285">
        <v>44682</v>
      </c>
      <c r="J64" s="285">
        <v>44711</v>
      </c>
      <c r="K64" s="268">
        <f t="shared" si="4"/>
        <v>30</v>
      </c>
    </row>
    <row r="65" spans="1:11" ht="18.75" customHeight="1" x14ac:dyDescent="0.2">
      <c r="A65" s="289">
        <v>72</v>
      </c>
      <c r="B65" s="280" t="e">
        <f t="shared" si="3"/>
        <v>#REF!</v>
      </c>
      <c r="C65" s="281">
        <v>1098798528</v>
      </c>
      <c r="D65" s="162" t="s">
        <v>617</v>
      </c>
      <c r="E65" s="162" t="s">
        <v>376</v>
      </c>
      <c r="F65" s="282" t="s">
        <v>266</v>
      </c>
      <c r="G65" s="283" t="s">
        <v>561</v>
      </c>
      <c r="H65" s="284">
        <v>2350000</v>
      </c>
      <c r="I65" s="285">
        <v>44682</v>
      </c>
      <c r="J65" s="285">
        <v>44711</v>
      </c>
      <c r="K65" s="268">
        <f t="shared" si="4"/>
        <v>30</v>
      </c>
    </row>
    <row r="66" spans="1:11" ht="18.75" customHeight="1" x14ac:dyDescent="0.2">
      <c r="A66" s="280">
        <v>74</v>
      </c>
      <c r="B66" s="280" t="e">
        <f t="shared" si="3"/>
        <v>#REF!</v>
      </c>
      <c r="C66" s="286">
        <v>1095793873</v>
      </c>
      <c r="D66" s="161" t="s">
        <v>618</v>
      </c>
      <c r="E66" s="162" t="s">
        <v>509</v>
      </c>
      <c r="F66" s="288" t="s">
        <v>266</v>
      </c>
      <c r="G66" s="283" t="s">
        <v>561</v>
      </c>
      <c r="H66" s="284">
        <v>1175000</v>
      </c>
      <c r="I66" s="285">
        <v>44682</v>
      </c>
      <c r="J66" s="285">
        <v>44711</v>
      </c>
      <c r="K66" s="268">
        <f t="shared" si="4"/>
        <v>30</v>
      </c>
    </row>
    <row r="67" spans="1:11" ht="14.25" customHeight="1" x14ac:dyDescent="0.2">
      <c r="A67" s="280">
        <v>75</v>
      </c>
      <c r="B67" s="280" t="e">
        <f t="shared" si="3"/>
        <v>#REF!</v>
      </c>
      <c r="C67" s="286">
        <v>63513390</v>
      </c>
      <c r="D67" s="162" t="s">
        <v>385</v>
      </c>
      <c r="E67" s="162" t="s">
        <v>386</v>
      </c>
      <c r="F67" s="290" t="s">
        <v>317</v>
      </c>
      <c r="G67" s="282" t="s">
        <v>571</v>
      </c>
      <c r="H67" s="284">
        <v>1175000</v>
      </c>
      <c r="I67" s="285">
        <v>44682</v>
      </c>
      <c r="J67" s="285">
        <v>44711</v>
      </c>
      <c r="K67" s="268">
        <f t="shared" si="4"/>
        <v>30</v>
      </c>
    </row>
    <row r="68" spans="1:11" ht="16.5" customHeight="1" x14ac:dyDescent="0.2">
      <c r="A68" s="280">
        <v>76</v>
      </c>
      <c r="B68" s="280" t="e">
        <f t="shared" si="3"/>
        <v>#REF!</v>
      </c>
      <c r="C68" s="281">
        <v>1098812665</v>
      </c>
      <c r="D68" s="162" t="s">
        <v>385</v>
      </c>
      <c r="E68" s="162" t="s">
        <v>388</v>
      </c>
      <c r="F68" s="282" t="s">
        <v>324</v>
      </c>
      <c r="G68" s="283" t="s">
        <v>561</v>
      </c>
      <c r="H68" s="284">
        <v>1762500</v>
      </c>
      <c r="I68" s="285">
        <v>44682</v>
      </c>
      <c r="J68" s="285">
        <v>44711</v>
      </c>
      <c r="K68" s="268">
        <f t="shared" si="4"/>
        <v>30</v>
      </c>
    </row>
    <row r="69" spans="1:11" ht="22.5" customHeight="1" x14ac:dyDescent="0.2">
      <c r="A69" s="280">
        <v>77</v>
      </c>
      <c r="B69" s="280" t="e">
        <f t="shared" si="3"/>
        <v>#REF!</v>
      </c>
      <c r="C69" s="281">
        <v>60450571</v>
      </c>
      <c r="D69" s="161" t="s">
        <v>311</v>
      </c>
      <c r="E69" s="162" t="s">
        <v>390</v>
      </c>
      <c r="F69" s="282" t="s">
        <v>270</v>
      </c>
      <c r="G69" s="282" t="s">
        <v>561</v>
      </c>
      <c r="H69" s="284">
        <v>2350000</v>
      </c>
      <c r="I69" s="285">
        <v>44682</v>
      </c>
      <c r="J69" s="285">
        <v>44711</v>
      </c>
      <c r="K69" s="268">
        <f t="shared" si="4"/>
        <v>30</v>
      </c>
    </row>
    <row r="70" spans="1:11" ht="18.75" customHeight="1" x14ac:dyDescent="0.2">
      <c r="B70" s="280"/>
      <c r="F70" s="292"/>
      <c r="G70" s="292"/>
    </row>
    <row r="71" spans="1:11" ht="18.75" customHeight="1" x14ac:dyDescent="0.2">
      <c r="B71" s="280"/>
      <c r="F71" s="292"/>
      <c r="G71" s="292"/>
    </row>
    <row r="72" spans="1:11" ht="18.75" customHeight="1" x14ac:dyDescent="0.2">
      <c r="B72" s="280"/>
      <c r="C72" s="293"/>
      <c r="D72" s="279"/>
      <c r="E72" s="279"/>
      <c r="F72" s="294"/>
      <c r="G72" s="294"/>
      <c r="H72" s="295"/>
      <c r="I72" s="296"/>
      <c r="J72" s="296"/>
      <c r="K72" s="296"/>
    </row>
    <row r="73" spans="1:11" ht="18.75" customHeight="1" x14ac:dyDescent="0.2">
      <c r="B73" s="280"/>
      <c r="C73" s="293"/>
      <c r="D73" s="279"/>
      <c r="E73" s="279"/>
      <c r="F73" s="294"/>
      <c r="G73" s="294"/>
      <c r="H73" s="295"/>
      <c r="I73" s="296"/>
      <c r="J73" s="296"/>
      <c r="K73" s="296"/>
    </row>
    <row r="74" spans="1:11" ht="18.75" customHeight="1" x14ac:dyDescent="0.2">
      <c r="B74" s="280"/>
      <c r="C74" s="293"/>
      <c r="D74" s="279"/>
      <c r="E74" s="279"/>
      <c r="F74" s="294"/>
      <c r="G74" s="294"/>
      <c r="H74" s="295"/>
      <c r="I74" s="296"/>
      <c r="J74" s="296"/>
      <c r="K74" s="296"/>
    </row>
    <row r="75" spans="1:11" ht="18.75" customHeight="1" x14ac:dyDescent="0.2">
      <c r="B75" s="280"/>
      <c r="C75" s="293"/>
      <c r="D75" s="279"/>
      <c r="E75" s="279"/>
      <c r="F75" s="294"/>
      <c r="G75" s="294"/>
      <c r="H75" s="295"/>
      <c r="I75" s="296"/>
      <c r="J75" s="296"/>
      <c r="K75" s="296"/>
    </row>
    <row r="76" spans="1:11" ht="18.75" customHeight="1" x14ac:dyDescent="0.2">
      <c r="B76" s="280"/>
      <c r="C76" s="293"/>
      <c r="D76" s="279"/>
      <c r="E76" s="279"/>
      <c r="F76" s="294"/>
      <c r="G76" s="294"/>
      <c r="H76" s="295"/>
      <c r="I76" s="296"/>
      <c r="J76" s="296"/>
      <c r="K76" s="296"/>
    </row>
    <row r="77" spans="1:11" ht="18.75" customHeight="1" x14ac:dyDescent="0.2">
      <c r="B77" s="280"/>
      <c r="C77" s="293"/>
      <c r="D77" s="279"/>
      <c r="E77" s="279"/>
      <c r="F77" s="294"/>
      <c r="G77" s="294"/>
      <c r="H77" s="295"/>
      <c r="I77" s="296"/>
      <c r="J77" s="296"/>
      <c r="K77" s="296"/>
    </row>
    <row r="78" spans="1:11" ht="18.75" customHeight="1" x14ac:dyDescent="0.2">
      <c r="B78" s="280"/>
      <c r="C78" s="293"/>
      <c r="D78" s="279"/>
      <c r="E78" s="279"/>
      <c r="F78" s="294"/>
      <c r="G78" s="294"/>
      <c r="H78" s="295"/>
      <c r="I78" s="296"/>
      <c r="J78" s="296"/>
      <c r="K78" s="296"/>
    </row>
    <row r="79" spans="1:11" ht="18.75" customHeight="1" x14ac:dyDescent="0.2">
      <c r="B79" s="280"/>
      <c r="C79" s="293"/>
      <c r="D79" s="279"/>
      <c r="E79" s="279"/>
      <c r="F79" s="294"/>
      <c r="G79" s="294"/>
      <c r="H79" s="295"/>
      <c r="I79" s="296"/>
      <c r="J79" s="296"/>
      <c r="K79" s="296"/>
    </row>
    <row r="80" spans="1:11" ht="18.75" customHeight="1" x14ac:dyDescent="0.2">
      <c r="B80" s="280"/>
      <c r="C80" s="293"/>
      <c r="D80" s="279"/>
      <c r="E80" s="279"/>
      <c r="F80" s="294"/>
      <c r="G80" s="294"/>
      <c r="H80" s="295"/>
      <c r="I80" s="296"/>
      <c r="J80" s="296"/>
      <c r="K80" s="296"/>
    </row>
    <row r="81" spans="1:11" ht="18.75" customHeight="1" x14ac:dyDescent="0.2">
      <c r="B81" s="280"/>
      <c r="C81" s="293"/>
      <c r="D81" s="279"/>
      <c r="E81" s="279"/>
      <c r="F81" s="294"/>
      <c r="G81" s="294"/>
      <c r="H81" s="295"/>
      <c r="I81" s="296"/>
      <c r="J81" s="296"/>
      <c r="K81" s="296"/>
    </row>
    <row r="82" spans="1:11" ht="18.75" customHeight="1" x14ac:dyDescent="0.2">
      <c r="B82" s="280"/>
      <c r="C82" s="293"/>
      <c r="D82" s="279"/>
      <c r="E82" s="279"/>
      <c r="F82" s="294"/>
      <c r="G82" s="294"/>
      <c r="H82" s="295"/>
      <c r="I82" s="296"/>
      <c r="J82" s="296"/>
      <c r="K82" s="296"/>
    </row>
    <row r="83" spans="1:11" ht="18.75" customHeight="1" x14ac:dyDescent="0.2">
      <c r="B83" s="280"/>
      <c r="C83" s="293"/>
      <c r="D83" s="279"/>
      <c r="E83" s="279"/>
      <c r="F83" s="294"/>
      <c r="G83" s="294"/>
      <c r="H83" s="295"/>
      <c r="I83" s="296"/>
      <c r="J83" s="296"/>
      <c r="K83" s="296"/>
    </row>
    <row r="84" spans="1:11" ht="18.75" customHeight="1" x14ac:dyDescent="0.2">
      <c r="B84" s="280"/>
      <c r="C84" s="293"/>
      <c r="D84" s="279"/>
      <c r="E84" s="279"/>
      <c r="F84" s="294"/>
      <c r="G84" s="294"/>
      <c r="H84" s="295"/>
      <c r="I84" s="296"/>
      <c r="J84" s="296"/>
      <c r="K84" s="296"/>
    </row>
    <row r="85" spans="1:11" ht="18.75" customHeight="1" x14ac:dyDescent="0.2">
      <c r="B85" s="280"/>
      <c r="C85" s="293"/>
      <c r="D85" s="279"/>
      <c r="E85" s="279"/>
      <c r="F85" s="294"/>
      <c r="G85" s="294"/>
      <c r="H85" s="295"/>
      <c r="I85" s="296"/>
      <c r="J85" s="296"/>
      <c r="K85" s="296"/>
    </row>
    <row r="86" spans="1:11" ht="18.75" customHeight="1" x14ac:dyDescent="0.2">
      <c r="B86" s="280"/>
      <c r="C86" s="293"/>
      <c r="D86" s="279"/>
      <c r="E86" s="279"/>
      <c r="F86" s="294"/>
      <c r="G86" s="294"/>
      <c r="H86" s="295"/>
      <c r="I86" s="296"/>
      <c r="J86" s="296"/>
      <c r="K86" s="296"/>
    </row>
    <row r="87" spans="1:11" ht="18.75" customHeight="1" x14ac:dyDescent="0.2">
      <c r="B87" s="280"/>
      <c r="C87" s="293"/>
      <c r="D87" s="279"/>
      <c r="E87" s="279"/>
      <c r="F87" s="294"/>
      <c r="G87" s="294"/>
      <c r="H87" s="295"/>
      <c r="I87" s="296"/>
      <c r="J87" s="296"/>
      <c r="K87" s="296"/>
    </row>
    <row r="88" spans="1:11" ht="18.75" customHeight="1" x14ac:dyDescent="0.2">
      <c r="B88" s="280"/>
      <c r="C88" s="293"/>
      <c r="D88" s="279"/>
      <c r="E88" s="279"/>
      <c r="F88" s="294"/>
      <c r="G88" s="294"/>
      <c r="H88" s="295"/>
      <c r="I88" s="296"/>
      <c r="J88" s="296"/>
      <c r="K88" s="296"/>
    </row>
    <row r="89" spans="1:11" ht="18.75" customHeight="1" x14ac:dyDescent="0.2">
      <c r="A89" s="297"/>
      <c r="B89" s="280"/>
      <c r="D89" s="298"/>
      <c r="E89" s="298"/>
      <c r="F89" s="292"/>
      <c r="G89" s="292"/>
      <c r="I89" s="299"/>
      <c r="J89" s="299"/>
      <c r="K89" s="299"/>
    </row>
    <row r="90" spans="1:11" ht="18.75" customHeight="1" x14ac:dyDescent="0.2">
      <c r="A90" s="297"/>
      <c r="B90" s="280"/>
      <c r="D90" s="298"/>
      <c r="E90" s="298"/>
      <c r="F90" s="292"/>
      <c r="G90" s="292"/>
      <c r="I90" s="299"/>
      <c r="J90" s="299"/>
      <c r="K90" s="299"/>
    </row>
    <row r="91" spans="1:11" ht="18.75" customHeight="1" x14ac:dyDescent="0.2">
      <c r="B91" s="280"/>
      <c r="D91" s="298"/>
      <c r="E91" s="298"/>
      <c r="F91" s="292"/>
      <c r="G91" s="292"/>
      <c r="I91" s="299"/>
      <c r="J91" s="299"/>
      <c r="K91" s="299"/>
    </row>
    <row r="92" spans="1:11" ht="18.75" customHeight="1" x14ac:dyDescent="0.2">
      <c r="A92" s="299"/>
      <c r="B92" s="299"/>
      <c r="C92" s="300"/>
      <c r="D92" s="301"/>
      <c r="E92" s="301"/>
      <c r="F92" s="292"/>
      <c r="G92" s="292"/>
      <c r="I92" s="299"/>
      <c r="J92" s="299"/>
      <c r="K92" s="299"/>
    </row>
    <row r="93" spans="1:11" ht="18.75" customHeight="1" x14ac:dyDescent="0.2">
      <c r="A93" s="299"/>
      <c r="B93" s="299"/>
      <c r="D93" s="298"/>
      <c r="E93" s="298"/>
      <c r="F93" s="292"/>
      <c r="G93" s="292"/>
      <c r="I93" s="299"/>
      <c r="J93" s="299"/>
      <c r="K93" s="299"/>
    </row>
    <row r="94" spans="1:11" ht="18.75" customHeight="1" x14ac:dyDescent="0.2">
      <c r="A94" s="299"/>
      <c r="B94" s="299"/>
      <c r="D94" s="298"/>
      <c r="E94" s="298"/>
      <c r="F94" s="292"/>
      <c r="G94" s="292"/>
      <c r="I94" s="299"/>
      <c r="J94" s="299"/>
      <c r="K94" s="299"/>
    </row>
    <row r="95" spans="1:11" ht="18.75" customHeight="1" x14ac:dyDescent="0.2">
      <c r="A95" s="299"/>
      <c r="B95" s="299"/>
      <c r="D95" s="298"/>
      <c r="E95" s="298"/>
      <c r="F95" s="292"/>
      <c r="G95" s="292"/>
    </row>
    <row r="96" spans="1:11" ht="18.75" customHeight="1" x14ac:dyDescent="0.2">
      <c r="A96" s="299"/>
      <c r="B96" s="299"/>
      <c r="D96" s="298"/>
      <c r="E96" s="298"/>
      <c r="F96" s="292"/>
      <c r="G96" s="292"/>
    </row>
    <row r="97" spans="1:7" ht="18.75" customHeight="1" x14ac:dyDescent="0.2">
      <c r="A97" s="299"/>
      <c r="B97" s="299"/>
      <c r="D97" s="298"/>
      <c r="E97" s="298"/>
      <c r="F97" s="292"/>
      <c r="G97" s="292"/>
    </row>
    <row r="98" spans="1:7" ht="18.75" customHeight="1" x14ac:dyDescent="0.2">
      <c r="A98" s="299"/>
      <c r="B98" s="299"/>
      <c r="D98" s="298"/>
      <c r="E98" s="298"/>
      <c r="F98" s="292"/>
      <c r="G98" s="292"/>
    </row>
    <row r="99" spans="1:7" ht="18.75" customHeight="1" x14ac:dyDescent="0.2">
      <c r="A99" s="299"/>
      <c r="B99" s="299"/>
      <c r="D99" s="298"/>
      <c r="E99" s="298"/>
      <c r="F99" s="292"/>
      <c r="G99" s="292"/>
    </row>
    <row r="100" spans="1:7" ht="18.75" customHeight="1" x14ac:dyDescent="0.2">
      <c r="A100" s="299"/>
      <c r="B100" s="299"/>
      <c r="D100" s="298"/>
      <c r="E100" s="298"/>
      <c r="F100" s="292"/>
      <c r="G100" s="292"/>
    </row>
    <row r="101" spans="1:7" ht="18.75" customHeight="1" x14ac:dyDescent="0.2">
      <c r="A101" s="299"/>
      <c r="B101" s="299"/>
      <c r="D101" s="298"/>
      <c r="E101" s="298"/>
      <c r="F101" s="292"/>
      <c r="G101" s="292"/>
    </row>
    <row r="102" spans="1:7" ht="18.75" customHeight="1" x14ac:dyDescent="0.2">
      <c r="A102" s="299"/>
      <c r="B102" s="299"/>
      <c r="D102" s="298"/>
      <c r="E102" s="298"/>
      <c r="F102" s="292"/>
      <c r="G102" s="292"/>
    </row>
    <row r="103" spans="1:7" ht="18.75" customHeight="1" x14ac:dyDescent="0.2">
      <c r="A103" s="299"/>
      <c r="B103" s="299"/>
      <c r="D103" s="298"/>
      <c r="E103" s="298"/>
      <c r="F103" s="292"/>
      <c r="G103" s="292"/>
    </row>
    <row r="104" spans="1:7" ht="18.75" customHeight="1" x14ac:dyDescent="0.2">
      <c r="A104" s="299"/>
      <c r="B104" s="299"/>
      <c r="D104" s="298"/>
      <c r="E104" s="298"/>
      <c r="F104" s="292"/>
      <c r="G104" s="292"/>
    </row>
    <row r="105" spans="1:7" ht="18.75" customHeight="1" x14ac:dyDescent="0.2">
      <c r="A105" s="299"/>
      <c r="B105" s="299"/>
      <c r="D105" s="298"/>
      <c r="E105" s="298"/>
      <c r="F105" s="292"/>
      <c r="G105" s="292"/>
    </row>
    <row r="106" spans="1:7" ht="18.75" customHeight="1" x14ac:dyDescent="0.2">
      <c r="A106" s="299"/>
      <c r="B106" s="299"/>
      <c r="D106" s="298"/>
      <c r="E106" s="298"/>
      <c r="F106" s="292"/>
      <c r="G106" s="292"/>
    </row>
    <row r="107" spans="1:7" ht="18.75" customHeight="1" x14ac:dyDescent="0.2">
      <c r="A107" s="299"/>
      <c r="B107" s="299"/>
      <c r="D107" s="298"/>
      <c r="E107" s="298"/>
      <c r="F107" s="292"/>
      <c r="G107" s="292"/>
    </row>
    <row r="108" spans="1:7" ht="18.75" customHeight="1" x14ac:dyDescent="0.2">
      <c r="A108" s="299"/>
      <c r="B108" s="299"/>
      <c r="D108" s="298"/>
      <c r="E108" s="298"/>
      <c r="F108" s="292"/>
      <c r="G108" s="292"/>
    </row>
    <row r="109" spans="1:7" ht="18.75" customHeight="1" x14ac:dyDescent="0.2">
      <c r="A109" s="299"/>
      <c r="B109" s="299"/>
      <c r="D109" s="298"/>
      <c r="E109" s="298"/>
      <c r="F109" s="292"/>
      <c r="G109" s="292"/>
    </row>
    <row r="110" spans="1:7" ht="18.75" customHeight="1" x14ac:dyDescent="0.2">
      <c r="A110" s="299"/>
      <c r="B110" s="299"/>
      <c r="D110" s="298"/>
      <c r="E110" s="298"/>
      <c r="F110" s="292"/>
      <c r="G110" s="292"/>
    </row>
    <row r="111" spans="1:7" ht="18.75" customHeight="1" x14ac:dyDescent="0.2">
      <c r="A111" s="299"/>
      <c r="B111" s="299"/>
      <c r="D111" s="298"/>
      <c r="E111" s="298"/>
      <c r="F111" s="292"/>
      <c r="G111" s="292"/>
    </row>
    <row r="112" spans="1:7" ht="18.75" customHeight="1" x14ac:dyDescent="0.2">
      <c r="A112" s="299"/>
      <c r="B112" s="299"/>
      <c r="D112" s="298"/>
      <c r="E112" s="298"/>
      <c r="F112" s="292"/>
      <c r="G112" s="292"/>
    </row>
    <row r="113" spans="1:11" ht="18.75" customHeight="1" x14ac:dyDescent="0.2">
      <c r="A113" s="299"/>
      <c r="B113" s="299"/>
      <c r="D113" s="298"/>
      <c r="E113" s="298"/>
      <c r="F113" s="292"/>
      <c r="G113" s="292"/>
    </row>
    <row r="114" spans="1:11" ht="18.75" customHeight="1" x14ac:dyDescent="0.2">
      <c r="A114" s="299"/>
      <c r="B114" s="299"/>
      <c r="D114" s="298"/>
      <c r="E114" s="298"/>
      <c r="F114" s="292"/>
      <c r="G114" s="292"/>
    </row>
    <row r="115" spans="1:11" ht="18.75" customHeight="1" x14ac:dyDescent="0.2">
      <c r="A115" s="299"/>
      <c r="B115" s="299"/>
      <c r="D115" s="298"/>
      <c r="E115" s="298"/>
      <c r="F115" s="292"/>
      <c r="G115" s="292"/>
    </row>
    <row r="116" spans="1:11" ht="18.75" customHeight="1" x14ac:dyDescent="0.2">
      <c r="A116" s="299"/>
      <c r="B116" s="299"/>
      <c r="D116" s="298"/>
      <c r="E116" s="298"/>
      <c r="F116" s="292"/>
      <c r="G116" s="292"/>
    </row>
    <row r="117" spans="1:11" ht="18.75" customHeight="1" x14ac:dyDescent="0.2">
      <c r="A117" s="299"/>
      <c r="B117" s="299"/>
      <c r="D117" s="298"/>
      <c r="E117" s="298"/>
      <c r="F117" s="292"/>
      <c r="G117" s="292"/>
    </row>
    <row r="118" spans="1:11" ht="18.75" customHeight="1" x14ac:dyDescent="0.2">
      <c r="A118" s="299"/>
      <c r="B118" s="299"/>
      <c r="D118" s="298"/>
      <c r="E118" s="298"/>
      <c r="F118" s="292"/>
      <c r="G118" s="292"/>
      <c r="I118" s="299"/>
      <c r="J118" s="299"/>
      <c r="K118" s="299"/>
    </row>
    <row r="119" spans="1:11" ht="18.75" customHeight="1" x14ac:dyDescent="0.2">
      <c r="A119" s="268"/>
      <c r="B119" s="268"/>
      <c r="F119" s="292"/>
      <c r="G119" s="292"/>
    </row>
    <row r="120" spans="1:11" ht="18.75" customHeight="1" x14ac:dyDescent="0.2">
      <c r="A120" s="299"/>
      <c r="B120" s="299"/>
      <c r="D120" s="298"/>
      <c r="E120" s="298"/>
      <c r="F120" s="292"/>
      <c r="G120" s="292"/>
      <c r="I120" s="299"/>
      <c r="J120" s="299"/>
      <c r="K120" s="299"/>
    </row>
    <row r="121" spans="1:11" ht="18.75" customHeight="1" x14ac:dyDescent="0.2">
      <c r="A121" s="299"/>
      <c r="B121" s="299"/>
      <c r="D121" s="298"/>
      <c r="E121" s="298"/>
      <c r="F121" s="292"/>
      <c r="G121" s="292"/>
      <c r="I121" s="299"/>
      <c r="J121" s="299"/>
      <c r="K121" s="299"/>
    </row>
    <row r="122" spans="1:11" ht="18.75" customHeight="1" x14ac:dyDescent="0.2">
      <c r="A122" s="299"/>
      <c r="B122" s="299"/>
      <c r="D122" s="298"/>
      <c r="E122" s="298"/>
      <c r="F122" s="292"/>
      <c r="G122" s="292"/>
      <c r="I122" s="299"/>
      <c r="J122" s="299"/>
      <c r="K122" s="299"/>
    </row>
    <row r="123" spans="1:11" ht="18.75" customHeight="1" x14ac:dyDescent="0.2">
      <c r="A123" s="299"/>
      <c r="B123" s="299"/>
      <c r="D123" s="298"/>
      <c r="E123" s="298"/>
      <c r="F123" s="292"/>
      <c r="G123" s="292"/>
      <c r="I123" s="299"/>
      <c r="J123" s="299"/>
      <c r="K123" s="299"/>
    </row>
    <row r="124" spans="1:11" ht="18.75" customHeight="1" x14ac:dyDescent="0.2">
      <c r="A124" s="299"/>
      <c r="B124" s="299"/>
      <c r="D124" s="298"/>
      <c r="E124" s="298"/>
      <c r="F124" s="292"/>
      <c r="G124" s="292"/>
      <c r="I124" s="299"/>
      <c r="J124" s="299"/>
      <c r="K124" s="299"/>
    </row>
    <row r="125" spans="1:11" ht="18.75" customHeight="1" x14ac:dyDescent="0.2">
      <c r="A125" s="299"/>
      <c r="B125" s="299"/>
      <c r="D125" s="298"/>
      <c r="E125" s="298"/>
      <c r="F125" s="292"/>
      <c r="G125" s="292"/>
      <c r="I125" s="299"/>
      <c r="J125" s="299"/>
      <c r="K125" s="299"/>
    </row>
    <row r="126" spans="1:11" ht="18.75" customHeight="1" x14ac:dyDescent="0.2">
      <c r="A126" s="299"/>
      <c r="B126" s="299"/>
      <c r="D126" s="298"/>
      <c r="E126" s="298"/>
      <c r="F126" s="292"/>
      <c r="G126" s="292"/>
      <c r="I126" s="299"/>
      <c r="J126" s="299"/>
      <c r="K126" s="299"/>
    </row>
    <row r="127" spans="1:11" ht="18.75" customHeight="1" x14ac:dyDescent="0.2">
      <c r="A127" s="299"/>
      <c r="B127" s="299"/>
      <c r="D127" s="298"/>
      <c r="E127" s="298"/>
      <c r="F127" s="292"/>
      <c r="G127" s="292"/>
      <c r="I127" s="299"/>
      <c r="J127" s="299"/>
      <c r="K127" s="299"/>
    </row>
    <row r="128" spans="1:11" ht="18.75" customHeight="1" x14ac:dyDescent="0.2">
      <c r="A128" s="299"/>
      <c r="B128" s="299"/>
      <c r="D128" s="298"/>
      <c r="E128" s="298"/>
      <c r="F128" s="292"/>
      <c r="G128" s="292"/>
      <c r="I128" s="299"/>
      <c r="J128" s="299"/>
      <c r="K128" s="299"/>
    </row>
    <row r="129" spans="1:11" ht="18.75" customHeight="1" x14ac:dyDescent="0.2">
      <c r="A129" s="299"/>
      <c r="B129" s="299"/>
      <c r="D129" s="298"/>
      <c r="E129" s="298"/>
      <c r="F129" s="292"/>
      <c r="G129" s="292"/>
      <c r="I129" s="299"/>
      <c r="J129" s="299"/>
      <c r="K129" s="299"/>
    </row>
    <row r="130" spans="1:11" ht="18.75" customHeight="1" x14ac:dyDescent="0.2">
      <c r="A130" s="299"/>
      <c r="B130" s="299"/>
      <c r="D130" s="298"/>
      <c r="E130" s="298"/>
      <c r="F130" s="292"/>
      <c r="G130" s="292"/>
      <c r="I130" s="299"/>
      <c r="J130" s="299"/>
      <c r="K130" s="299"/>
    </row>
    <row r="131" spans="1:11" ht="18.75" customHeight="1" x14ac:dyDescent="0.2">
      <c r="A131" s="299"/>
      <c r="B131" s="299"/>
      <c r="D131" s="298"/>
      <c r="E131" s="298"/>
      <c r="F131" s="292"/>
      <c r="G131" s="292"/>
      <c r="I131" s="299"/>
      <c r="J131" s="299"/>
      <c r="K131" s="299"/>
    </row>
    <row r="132" spans="1:11" ht="18.75" customHeight="1" x14ac:dyDescent="0.2">
      <c r="A132" s="299"/>
      <c r="B132" s="299"/>
      <c r="D132" s="298"/>
      <c r="E132" s="298"/>
      <c r="F132" s="292"/>
      <c r="G132" s="292"/>
      <c r="I132" s="299"/>
      <c r="J132" s="299"/>
      <c r="K132" s="299"/>
    </row>
    <row r="133" spans="1:11" ht="18.75" customHeight="1" x14ac:dyDescent="0.2">
      <c r="A133" s="299"/>
      <c r="B133" s="299"/>
      <c r="D133" s="298"/>
      <c r="E133" s="298"/>
      <c r="F133" s="292"/>
      <c r="G133" s="292"/>
      <c r="I133" s="299"/>
      <c r="J133" s="299"/>
      <c r="K133" s="299"/>
    </row>
    <row r="134" spans="1:11" ht="18.75" customHeight="1" x14ac:dyDescent="0.2">
      <c r="A134" s="297"/>
      <c r="B134" s="297"/>
      <c r="D134" s="298"/>
      <c r="E134" s="298"/>
      <c r="F134" s="292"/>
      <c r="G134" s="292"/>
      <c r="I134" s="299"/>
      <c r="J134" s="299"/>
      <c r="K134" s="299"/>
    </row>
    <row r="135" spans="1:11" ht="18.75" customHeight="1" x14ac:dyDescent="0.2">
      <c r="A135" s="297"/>
      <c r="B135" s="297"/>
      <c r="D135" s="298"/>
      <c r="E135" s="298"/>
      <c r="F135" s="292"/>
      <c r="G135" s="292"/>
      <c r="I135" s="299"/>
      <c r="J135" s="299"/>
      <c r="K135" s="299"/>
    </row>
    <row r="136" spans="1:11" ht="18.75" customHeight="1" x14ac:dyDescent="0.2">
      <c r="A136" s="297"/>
      <c r="B136" s="297"/>
      <c r="D136" s="298"/>
      <c r="E136" s="298"/>
      <c r="F136" s="292"/>
      <c r="G136" s="292"/>
      <c r="I136" s="299"/>
      <c r="J136" s="299"/>
      <c r="K136" s="299"/>
    </row>
    <row r="137" spans="1:11" ht="18.75" customHeight="1" x14ac:dyDescent="0.2">
      <c r="A137" s="299"/>
      <c r="B137" s="299"/>
      <c r="D137" s="298"/>
      <c r="E137" s="298"/>
      <c r="F137" s="292"/>
      <c r="G137" s="292"/>
      <c r="I137" s="299"/>
      <c r="J137" s="299"/>
      <c r="K137" s="299"/>
    </row>
    <row r="138" spans="1:11" ht="18.75" customHeight="1" x14ac:dyDescent="0.2">
      <c r="A138" s="299"/>
      <c r="B138" s="299"/>
      <c r="D138" s="298"/>
      <c r="E138" s="298"/>
      <c r="F138" s="292"/>
      <c r="G138" s="292"/>
      <c r="I138" s="299"/>
      <c r="J138" s="299"/>
      <c r="K138" s="299"/>
    </row>
    <row r="139" spans="1:11" ht="18.75" customHeight="1" x14ac:dyDescent="0.2">
      <c r="A139" s="299"/>
      <c r="B139" s="299"/>
      <c r="D139" s="298"/>
      <c r="E139" s="298"/>
      <c r="F139" s="292"/>
      <c r="G139" s="292"/>
      <c r="I139" s="299"/>
      <c r="J139" s="299"/>
      <c r="K139" s="299"/>
    </row>
    <row r="140" spans="1:11" ht="18.75" customHeight="1" x14ac:dyDescent="0.2">
      <c r="A140" s="297"/>
      <c r="B140" s="297"/>
      <c r="D140" s="298"/>
      <c r="E140" s="298"/>
      <c r="F140" s="292"/>
      <c r="G140" s="292"/>
      <c r="I140" s="299"/>
      <c r="J140" s="299"/>
      <c r="K140" s="299"/>
    </row>
    <row r="141" spans="1:11" ht="18.75" customHeight="1" x14ac:dyDescent="0.2">
      <c r="A141" s="297"/>
      <c r="B141" s="297"/>
      <c r="D141" s="298"/>
      <c r="E141" s="298"/>
      <c r="F141" s="292"/>
      <c r="G141" s="292"/>
      <c r="I141" s="299"/>
      <c r="J141" s="299"/>
      <c r="K141" s="299"/>
    </row>
    <row r="142" spans="1:11" ht="18.75" customHeight="1" x14ac:dyDescent="0.2">
      <c r="A142" s="297"/>
      <c r="B142" s="297"/>
      <c r="D142" s="298"/>
      <c r="E142" s="298"/>
      <c r="F142" s="292"/>
      <c r="G142" s="292"/>
      <c r="I142" s="299"/>
      <c r="J142" s="299"/>
      <c r="K142" s="299"/>
    </row>
    <row r="143" spans="1:11" ht="18.75" customHeight="1" x14ac:dyDescent="0.2">
      <c r="A143" s="297"/>
      <c r="B143" s="297"/>
      <c r="D143" s="298"/>
      <c r="E143" s="298"/>
      <c r="F143" s="292"/>
      <c r="G143" s="292"/>
      <c r="I143" s="299"/>
      <c r="J143" s="299"/>
      <c r="K143" s="299"/>
    </row>
    <row r="144" spans="1:11" ht="18.75" customHeight="1" x14ac:dyDescent="0.2">
      <c r="A144" s="297"/>
      <c r="B144" s="297"/>
      <c r="D144" s="298"/>
      <c r="E144" s="298"/>
      <c r="F144" s="292"/>
      <c r="G144" s="292"/>
      <c r="I144" s="299"/>
      <c r="J144" s="299"/>
      <c r="K144" s="299"/>
    </row>
    <row r="145" spans="1:11" ht="18.75" customHeight="1" x14ac:dyDescent="0.2">
      <c r="A145" s="297"/>
      <c r="B145" s="297"/>
      <c r="D145" s="298"/>
      <c r="E145" s="298"/>
      <c r="F145" s="292"/>
      <c r="G145" s="292"/>
      <c r="I145" s="299"/>
      <c r="J145" s="299"/>
      <c r="K145" s="299"/>
    </row>
    <row r="146" spans="1:11" ht="18.75" customHeight="1" x14ac:dyDescent="0.2">
      <c r="A146" s="297"/>
      <c r="B146" s="297"/>
      <c r="D146" s="298"/>
      <c r="E146" s="298"/>
      <c r="F146" s="292"/>
      <c r="G146" s="292"/>
      <c r="I146" s="299"/>
      <c r="J146" s="299"/>
      <c r="K146" s="299"/>
    </row>
    <row r="147" spans="1:11" ht="18.75" customHeight="1" x14ac:dyDescent="0.2">
      <c r="A147" s="297"/>
      <c r="B147" s="297"/>
      <c r="D147" s="298"/>
      <c r="E147" s="298"/>
      <c r="F147" s="292"/>
      <c r="G147" s="292"/>
      <c r="I147" s="299"/>
      <c r="J147" s="299"/>
      <c r="K147" s="299"/>
    </row>
    <row r="148" spans="1:11" ht="18.75" customHeight="1" x14ac:dyDescent="0.2">
      <c r="A148" s="297"/>
      <c r="B148" s="297"/>
      <c r="D148" s="298"/>
      <c r="E148" s="298"/>
      <c r="F148" s="292"/>
      <c r="G148" s="292"/>
      <c r="I148" s="299"/>
      <c r="J148" s="299"/>
      <c r="K148" s="299"/>
    </row>
    <row r="149" spans="1:11" ht="18.75" customHeight="1" x14ac:dyDescent="0.2">
      <c r="A149" s="297"/>
      <c r="B149" s="297"/>
      <c r="D149" s="298"/>
      <c r="E149" s="298"/>
      <c r="F149" s="292"/>
      <c r="G149" s="292"/>
      <c r="I149" s="299"/>
      <c r="J149" s="299"/>
      <c r="K149" s="299"/>
    </row>
    <row r="150" spans="1:11" ht="18.75" customHeight="1" x14ac:dyDescent="0.2">
      <c r="A150" s="297"/>
      <c r="B150" s="297"/>
      <c r="D150" s="298"/>
      <c r="E150" s="298"/>
      <c r="F150" s="292"/>
      <c r="G150" s="292"/>
      <c r="I150" s="299"/>
      <c r="J150" s="299"/>
      <c r="K150" s="299"/>
    </row>
    <row r="151" spans="1:11" ht="18.75" customHeight="1" x14ac:dyDescent="0.2">
      <c r="A151" s="297"/>
      <c r="B151" s="297"/>
      <c r="D151" s="298"/>
      <c r="E151" s="298"/>
      <c r="F151" s="292"/>
      <c r="G151" s="292"/>
      <c r="I151" s="299"/>
      <c r="J151" s="299"/>
      <c r="K151" s="299"/>
    </row>
    <row r="152" spans="1:11" ht="18.75" customHeight="1" x14ac:dyDescent="0.2">
      <c r="A152" s="297"/>
      <c r="B152" s="297"/>
      <c r="D152" s="298"/>
      <c r="E152" s="298"/>
      <c r="F152" s="292"/>
      <c r="G152" s="292"/>
      <c r="I152" s="299"/>
      <c r="J152" s="299"/>
      <c r="K152" s="299"/>
    </row>
    <row r="153" spans="1:11" ht="18.75" customHeight="1" x14ac:dyDescent="0.2">
      <c r="A153" s="297"/>
      <c r="B153" s="297"/>
      <c r="D153" s="298"/>
      <c r="E153" s="298"/>
      <c r="F153" s="292"/>
      <c r="G153" s="292"/>
      <c r="I153" s="299"/>
      <c r="J153" s="299"/>
      <c r="K153" s="299"/>
    </row>
    <row r="154" spans="1:11" ht="18.75" customHeight="1" x14ac:dyDescent="0.2">
      <c r="A154" s="297"/>
      <c r="B154" s="297"/>
      <c r="D154" s="298"/>
      <c r="E154" s="298"/>
      <c r="F154" s="292"/>
      <c r="G154" s="292"/>
      <c r="I154" s="299"/>
      <c r="J154" s="299"/>
      <c r="K154" s="299"/>
    </row>
  </sheetData>
  <autoFilter ref="A3:K69"/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opLeftCell="B45" workbookViewId="0">
      <selection activeCell="B2" sqref="B2:K65"/>
    </sheetView>
  </sheetViews>
  <sheetFormatPr baseColWidth="10" defaultColWidth="11.42578125" defaultRowHeight="12" x14ac:dyDescent="0.2"/>
  <cols>
    <col min="1" max="1" width="3.42578125" style="174" hidden="1" customWidth="1"/>
    <col min="2" max="2" width="3.42578125" style="174" customWidth="1"/>
    <col min="3" max="3" width="11" style="171" customWidth="1"/>
    <col min="4" max="4" width="11.42578125" style="251"/>
    <col min="5" max="5" width="12" style="170" customWidth="1"/>
    <col min="6" max="6" width="18" style="239" customWidth="1"/>
    <col min="7" max="7" width="20.140625" style="169" customWidth="1"/>
    <col min="8" max="8" width="13.42578125" style="172" customWidth="1"/>
    <col min="9" max="9" width="11.28515625" style="170" customWidth="1"/>
    <col min="10" max="10" width="11.7109375" style="170" customWidth="1"/>
    <col min="11" max="11" width="7.7109375" style="170" customWidth="1"/>
    <col min="12" max="16384" width="11.42578125" style="170"/>
  </cols>
  <sheetData>
    <row r="1" spans="1:11" ht="18.75" customHeight="1" x14ac:dyDescent="0.2">
      <c r="A1" s="463" t="s">
        <v>675</v>
      </c>
      <c r="B1" s="464"/>
      <c r="C1" s="465"/>
      <c r="D1" s="466"/>
      <c r="E1" s="464"/>
      <c r="F1" s="465"/>
      <c r="G1" s="467"/>
      <c r="H1" s="464"/>
      <c r="I1" s="464"/>
      <c r="J1" s="464"/>
      <c r="K1" s="464"/>
    </row>
    <row r="2" spans="1:11" s="249" customFormat="1" ht="25.5" customHeight="1" x14ac:dyDescent="0.2">
      <c r="A2" s="115" t="s">
        <v>551</v>
      </c>
      <c r="B2" s="242"/>
      <c r="C2" s="243" t="s">
        <v>478</v>
      </c>
      <c r="D2" s="244" t="s">
        <v>652</v>
      </c>
      <c r="E2" s="245" t="s">
        <v>501</v>
      </c>
      <c r="F2" s="246" t="s">
        <v>267</v>
      </c>
      <c r="G2" s="247" t="s">
        <v>552</v>
      </c>
      <c r="H2" s="248" t="s">
        <v>553</v>
      </c>
      <c r="I2" s="249" t="s">
        <v>673</v>
      </c>
      <c r="J2" s="249" t="s">
        <v>554</v>
      </c>
      <c r="K2" s="247" t="s">
        <v>674</v>
      </c>
    </row>
    <row r="3" spans="1:11" ht="18.75" customHeight="1" x14ac:dyDescent="0.2">
      <c r="A3" s="176">
        <v>1</v>
      </c>
      <c r="B3" s="176">
        <v>1</v>
      </c>
      <c r="C3" s="181">
        <v>1102385565</v>
      </c>
      <c r="D3" s="180" t="s">
        <v>555</v>
      </c>
      <c r="E3" s="170" t="s">
        <v>557</v>
      </c>
      <c r="F3" s="169" t="s">
        <v>496</v>
      </c>
      <c r="G3" s="170" t="s">
        <v>558</v>
      </c>
      <c r="H3" s="172">
        <v>1200000</v>
      </c>
      <c r="I3" s="230">
        <v>44652</v>
      </c>
      <c r="J3" s="230">
        <v>44681</v>
      </c>
      <c r="K3" s="170">
        <f>IF(I3="",0,_xlfn.DAYS(J3,I3)+1)</f>
        <v>30</v>
      </c>
    </row>
    <row r="4" spans="1:11" ht="18.75" customHeight="1" x14ac:dyDescent="0.2">
      <c r="A4" s="176">
        <v>3</v>
      </c>
      <c r="B4" s="176">
        <f>+B3+1</f>
        <v>2</v>
      </c>
      <c r="C4" s="181">
        <v>1098668016</v>
      </c>
      <c r="D4" s="250" t="s">
        <v>559</v>
      </c>
      <c r="E4" s="170" t="s">
        <v>560</v>
      </c>
      <c r="F4" s="169" t="s">
        <v>266</v>
      </c>
      <c r="G4" s="170" t="s">
        <v>561</v>
      </c>
      <c r="H4" s="172">
        <v>2350000</v>
      </c>
      <c r="I4" s="230">
        <v>44652</v>
      </c>
      <c r="J4" s="230">
        <v>44681</v>
      </c>
      <c r="K4" s="170">
        <f t="shared" ref="K4:K56" si="0">IF(I4="",0,_xlfn.DAYS(J4,I4)+1)</f>
        <v>30</v>
      </c>
    </row>
    <row r="5" spans="1:11" ht="18.75" customHeight="1" x14ac:dyDescent="0.2">
      <c r="A5" s="176">
        <v>4</v>
      </c>
      <c r="B5" s="176">
        <f t="shared" ref="B5:B65" si="1">+B4+1</f>
        <v>3</v>
      </c>
      <c r="C5" s="181">
        <v>1095766098</v>
      </c>
      <c r="D5" s="250" t="s">
        <v>562</v>
      </c>
      <c r="E5" s="170" t="s">
        <v>308</v>
      </c>
      <c r="F5" s="169" t="s">
        <v>266</v>
      </c>
      <c r="G5" s="170" t="s">
        <v>561</v>
      </c>
      <c r="H5" s="172">
        <v>2350000</v>
      </c>
      <c r="I5" s="230">
        <v>44652</v>
      </c>
      <c r="J5" s="230">
        <v>44681</v>
      </c>
      <c r="K5" s="170">
        <f t="shared" si="0"/>
        <v>30</v>
      </c>
    </row>
    <row r="6" spans="1:11" ht="18.75" customHeight="1" x14ac:dyDescent="0.2">
      <c r="A6" s="176">
        <v>7</v>
      </c>
      <c r="B6" s="176">
        <f t="shared" si="1"/>
        <v>4</v>
      </c>
      <c r="C6" s="181">
        <v>13745792</v>
      </c>
      <c r="D6" s="250" t="s">
        <v>563</v>
      </c>
      <c r="E6" s="170" t="s">
        <v>564</v>
      </c>
      <c r="F6" s="169" t="s">
        <v>266</v>
      </c>
      <c r="G6" s="170" t="s">
        <v>561</v>
      </c>
      <c r="H6" s="172">
        <v>2350000</v>
      </c>
      <c r="I6" s="230">
        <v>44652</v>
      </c>
      <c r="J6" s="230">
        <v>44681</v>
      </c>
      <c r="K6" s="170">
        <f t="shared" si="0"/>
        <v>30</v>
      </c>
    </row>
    <row r="7" spans="1:11" ht="18.75" customHeight="1" x14ac:dyDescent="0.2">
      <c r="A7" s="176">
        <v>8</v>
      </c>
      <c r="B7" s="176">
        <f t="shared" si="1"/>
        <v>5</v>
      </c>
      <c r="C7" s="181">
        <v>37720692</v>
      </c>
      <c r="D7" s="250" t="s">
        <v>565</v>
      </c>
      <c r="E7" s="170" t="s">
        <v>566</v>
      </c>
      <c r="F7" s="169" t="s">
        <v>266</v>
      </c>
      <c r="G7" s="170" t="s">
        <v>561</v>
      </c>
      <c r="H7" s="172">
        <v>2350000</v>
      </c>
      <c r="I7" s="230">
        <v>44652</v>
      </c>
      <c r="J7" s="230">
        <v>44681</v>
      </c>
      <c r="K7" s="170">
        <f t="shared" si="0"/>
        <v>30</v>
      </c>
    </row>
    <row r="8" spans="1:11" ht="18.75" customHeight="1" x14ac:dyDescent="0.2">
      <c r="A8" s="176">
        <v>9</v>
      </c>
      <c r="B8" s="176">
        <f t="shared" si="1"/>
        <v>6</v>
      </c>
      <c r="C8" s="181">
        <v>60267042</v>
      </c>
      <c r="D8" s="250" t="s">
        <v>567</v>
      </c>
      <c r="E8" s="170" t="s">
        <v>340</v>
      </c>
      <c r="F8" s="169" t="s">
        <v>266</v>
      </c>
      <c r="G8" s="170" t="s">
        <v>561</v>
      </c>
      <c r="H8" s="172">
        <v>2350000</v>
      </c>
      <c r="I8" s="230">
        <v>44652</v>
      </c>
      <c r="J8" s="230">
        <v>44681</v>
      </c>
      <c r="K8" s="170">
        <f t="shared" si="0"/>
        <v>30</v>
      </c>
    </row>
    <row r="9" spans="1:11" ht="18.75" customHeight="1" x14ac:dyDescent="0.2">
      <c r="A9" s="176">
        <v>11</v>
      </c>
      <c r="B9" s="176">
        <f t="shared" si="1"/>
        <v>7</v>
      </c>
      <c r="C9" s="181">
        <v>63555548</v>
      </c>
      <c r="D9" s="250" t="s">
        <v>569</v>
      </c>
      <c r="E9" s="170" t="s">
        <v>570</v>
      </c>
      <c r="F9" s="169" t="s">
        <v>266</v>
      </c>
      <c r="G9" s="170" t="s">
        <v>561</v>
      </c>
      <c r="H9" s="172">
        <v>1762500</v>
      </c>
      <c r="I9" s="230">
        <v>44652</v>
      </c>
      <c r="J9" s="230">
        <v>44681</v>
      </c>
      <c r="K9" s="170">
        <f t="shared" si="0"/>
        <v>30</v>
      </c>
    </row>
    <row r="10" spans="1:11" ht="18.75" customHeight="1" x14ac:dyDescent="0.2">
      <c r="A10" s="176">
        <v>12</v>
      </c>
      <c r="B10" s="176">
        <f t="shared" si="1"/>
        <v>8</v>
      </c>
      <c r="C10" s="181">
        <v>63396539</v>
      </c>
      <c r="D10" s="251" t="s">
        <v>310</v>
      </c>
      <c r="E10" s="170" t="s">
        <v>312</v>
      </c>
      <c r="F10" s="169" t="s">
        <v>266</v>
      </c>
      <c r="G10" s="170" t="s">
        <v>561</v>
      </c>
      <c r="H10" s="172">
        <v>2350000</v>
      </c>
      <c r="I10" s="230">
        <v>44652</v>
      </c>
      <c r="J10" s="230">
        <v>44681</v>
      </c>
      <c r="K10" s="170">
        <f t="shared" si="0"/>
        <v>30</v>
      </c>
    </row>
    <row r="11" spans="1:11" ht="27" customHeight="1" x14ac:dyDescent="0.2">
      <c r="A11" s="176">
        <v>13</v>
      </c>
      <c r="B11" s="176">
        <f t="shared" si="1"/>
        <v>9</v>
      </c>
      <c r="C11" s="181">
        <v>1098602053</v>
      </c>
      <c r="D11" s="170" t="s">
        <v>314</v>
      </c>
      <c r="E11" s="170" t="s">
        <v>315</v>
      </c>
      <c r="F11" s="239" t="s">
        <v>317</v>
      </c>
      <c r="G11" s="169" t="s">
        <v>571</v>
      </c>
      <c r="H11" s="172">
        <v>1125000</v>
      </c>
      <c r="I11" s="230">
        <v>44652</v>
      </c>
      <c r="J11" s="230">
        <v>44681</v>
      </c>
      <c r="K11" s="170">
        <f t="shared" si="0"/>
        <v>30</v>
      </c>
    </row>
    <row r="12" spans="1:11" ht="18.75" customHeight="1" x14ac:dyDescent="0.2">
      <c r="A12" s="176">
        <v>15</v>
      </c>
      <c r="B12" s="176">
        <f t="shared" si="1"/>
        <v>10</v>
      </c>
      <c r="C12" s="181">
        <v>1064802409</v>
      </c>
      <c r="D12" s="250" t="s">
        <v>318</v>
      </c>
      <c r="E12" s="170" t="s">
        <v>319</v>
      </c>
      <c r="F12" s="169" t="s">
        <v>266</v>
      </c>
      <c r="G12" s="170" t="s">
        <v>561</v>
      </c>
      <c r="H12" s="172">
        <v>2350000</v>
      </c>
      <c r="I12" s="230">
        <v>44652</v>
      </c>
      <c r="J12" s="230">
        <v>44681</v>
      </c>
      <c r="K12" s="170">
        <f t="shared" si="0"/>
        <v>30</v>
      </c>
    </row>
    <row r="13" spans="1:11" ht="18.75" customHeight="1" x14ac:dyDescent="0.2">
      <c r="A13" s="176">
        <v>16</v>
      </c>
      <c r="B13" s="176">
        <f t="shared" si="1"/>
        <v>11</v>
      </c>
      <c r="C13" s="181">
        <v>1098636353</v>
      </c>
      <c r="D13" s="251" t="s">
        <v>573</v>
      </c>
      <c r="E13" s="170" t="s">
        <v>574</v>
      </c>
      <c r="F13" s="169" t="s">
        <v>266</v>
      </c>
      <c r="G13" s="170" t="s">
        <v>561</v>
      </c>
      <c r="H13" s="172">
        <v>2350000</v>
      </c>
      <c r="I13" s="230">
        <v>44652</v>
      </c>
      <c r="J13" s="230">
        <v>44681</v>
      </c>
      <c r="K13" s="170">
        <f t="shared" si="0"/>
        <v>30</v>
      </c>
    </row>
    <row r="14" spans="1:11" ht="18.75" customHeight="1" x14ac:dyDescent="0.2">
      <c r="A14" s="176"/>
      <c r="B14" s="176">
        <f t="shared" si="1"/>
        <v>12</v>
      </c>
      <c r="C14" s="181">
        <v>37724198</v>
      </c>
      <c r="D14" s="251" t="s">
        <v>575</v>
      </c>
      <c r="E14" s="170" t="s">
        <v>576</v>
      </c>
      <c r="F14" s="169" t="s">
        <v>266</v>
      </c>
      <c r="G14" s="170" t="s">
        <v>561</v>
      </c>
      <c r="H14" s="172">
        <v>2250000</v>
      </c>
      <c r="I14" s="230">
        <v>44652</v>
      </c>
      <c r="J14" s="230">
        <v>44681</v>
      </c>
      <c r="K14" s="170">
        <f t="shared" si="0"/>
        <v>30</v>
      </c>
    </row>
    <row r="15" spans="1:11" ht="28.5" customHeight="1" x14ac:dyDescent="0.2">
      <c r="A15" s="176">
        <v>17</v>
      </c>
      <c r="B15" s="176">
        <f t="shared" si="1"/>
        <v>13</v>
      </c>
      <c r="C15" s="181">
        <v>63532354</v>
      </c>
      <c r="D15" s="251" t="s">
        <v>321</v>
      </c>
      <c r="E15" s="170" t="s">
        <v>322</v>
      </c>
      <c r="F15" s="239" t="s">
        <v>324</v>
      </c>
      <c r="G15" s="169" t="s">
        <v>561</v>
      </c>
      <c r="H15" s="172">
        <v>2350000</v>
      </c>
      <c r="I15" s="230">
        <v>44652</v>
      </c>
      <c r="J15" s="230">
        <v>44681</v>
      </c>
      <c r="K15" s="170">
        <f t="shared" si="0"/>
        <v>30</v>
      </c>
    </row>
    <row r="16" spans="1:11" ht="28.5" customHeight="1" x14ac:dyDescent="0.2">
      <c r="A16" s="176"/>
      <c r="B16" s="176">
        <f t="shared" si="1"/>
        <v>14</v>
      </c>
      <c r="C16" s="181"/>
      <c r="D16" s="39" t="s">
        <v>578</v>
      </c>
      <c r="E16" s="40" t="s">
        <v>366</v>
      </c>
      <c r="F16" s="42" t="s">
        <v>579</v>
      </c>
      <c r="G16" s="42" t="s">
        <v>577</v>
      </c>
      <c r="H16" s="43">
        <v>3000000</v>
      </c>
      <c r="I16" s="230"/>
      <c r="J16" s="230"/>
    </row>
    <row r="17" spans="1:18" ht="27" customHeight="1" x14ac:dyDescent="0.2">
      <c r="A17" s="176">
        <v>20</v>
      </c>
      <c r="B17" s="176">
        <f t="shared" si="1"/>
        <v>15</v>
      </c>
      <c r="C17" s="171">
        <v>1098639628</v>
      </c>
      <c r="D17" s="180" t="s">
        <v>669</v>
      </c>
      <c r="E17" s="170" t="s">
        <v>507</v>
      </c>
      <c r="F17" s="169" t="s">
        <v>572</v>
      </c>
      <c r="G17" s="170" t="s">
        <v>558</v>
      </c>
      <c r="H17" s="172">
        <v>1100000</v>
      </c>
      <c r="I17" s="230">
        <v>44652</v>
      </c>
      <c r="J17" s="230">
        <v>44681</v>
      </c>
      <c r="K17" s="170">
        <f t="shared" si="0"/>
        <v>30</v>
      </c>
    </row>
    <row r="18" spans="1:18" ht="18.75" customHeight="1" x14ac:dyDescent="0.2">
      <c r="A18" s="176"/>
      <c r="B18" s="176">
        <f t="shared" si="1"/>
        <v>16</v>
      </c>
      <c r="C18" s="171">
        <v>1098761030</v>
      </c>
      <c r="D18" s="250" t="s">
        <v>580</v>
      </c>
      <c r="E18" s="170" t="s">
        <v>581</v>
      </c>
      <c r="F18" s="169" t="s">
        <v>266</v>
      </c>
      <c r="G18" s="170" t="s">
        <v>561</v>
      </c>
      <c r="H18" s="172">
        <v>1125000</v>
      </c>
      <c r="I18" s="230">
        <v>44652</v>
      </c>
      <c r="J18" s="230">
        <v>44681</v>
      </c>
      <c r="K18" s="170">
        <f t="shared" si="0"/>
        <v>30</v>
      </c>
    </row>
    <row r="19" spans="1:18" ht="18.75" customHeight="1" x14ac:dyDescent="0.2">
      <c r="A19" s="176">
        <v>21</v>
      </c>
      <c r="B19" s="176">
        <f t="shared" si="1"/>
        <v>17</v>
      </c>
      <c r="C19" s="181">
        <v>37729980</v>
      </c>
      <c r="D19" s="180" t="s">
        <v>506</v>
      </c>
      <c r="E19" s="170" t="s">
        <v>507</v>
      </c>
      <c r="F19" s="169" t="s">
        <v>572</v>
      </c>
      <c r="G19" s="170" t="s">
        <v>558</v>
      </c>
      <c r="H19" s="172">
        <v>1200000</v>
      </c>
      <c r="I19" s="230">
        <v>44652</v>
      </c>
      <c r="J19" s="230">
        <v>44681</v>
      </c>
      <c r="K19" s="170">
        <f t="shared" si="0"/>
        <v>30</v>
      </c>
    </row>
    <row r="20" spans="1:18" ht="18.75" customHeight="1" x14ac:dyDescent="0.2">
      <c r="A20" s="176">
        <v>23</v>
      </c>
      <c r="B20" s="176">
        <f t="shared" si="1"/>
        <v>18</v>
      </c>
      <c r="C20" s="181">
        <v>63528940</v>
      </c>
      <c r="D20" s="250" t="s">
        <v>329</v>
      </c>
      <c r="E20" s="170" t="s">
        <v>331</v>
      </c>
      <c r="F20" s="169" t="s">
        <v>266</v>
      </c>
      <c r="G20" s="170" t="s">
        <v>561</v>
      </c>
      <c r="H20" s="172">
        <v>1175000</v>
      </c>
      <c r="I20" s="230">
        <v>44652</v>
      </c>
      <c r="J20" s="230">
        <v>44681</v>
      </c>
      <c r="K20" s="170">
        <f t="shared" si="0"/>
        <v>30</v>
      </c>
    </row>
    <row r="21" spans="1:18" ht="18.75" customHeight="1" x14ac:dyDescent="0.2">
      <c r="A21" s="176">
        <v>24</v>
      </c>
      <c r="B21" s="176">
        <f t="shared" si="1"/>
        <v>19</v>
      </c>
      <c r="C21" s="181">
        <v>63506109</v>
      </c>
      <c r="D21" s="250" t="s">
        <v>582</v>
      </c>
      <c r="E21" s="170" t="s">
        <v>583</v>
      </c>
      <c r="F21" s="169" t="s">
        <v>266</v>
      </c>
      <c r="G21" s="170" t="s">
        <v>561</v>
      </c>
      <c r="H21" s="172">
        <v>2350000</v>
      </c>
      <c r="I21" s="230">
        <v>44652</v>
      </c>
      <c r="J21" s="230">
        <v>44681</v>
      </c>
      <c r="K21" s="170">
        <f t="shared" si="0"/>
        <v>30</v>
      </c>
      <c r="L21" s="170">
        <v>17</v>
      </c>
      <c r="M21" s="233" t="e">
        <f>#REF!/30*L21</f>
        <v>#REF!</v>
      </c>
      <c r="P21" s="234"/>
      <c r="Q21" s="234"/>
      <c r="R21" s="188"/>
    </row>
    <row r="22" spans="1:18" ht="18.75" customHeight="1" x14ac:dyDescent="0.2">
      <c r="A22" s="176">
        <v>26</v>
      </c>
      <c r="B22" s="176">
        <f t="shared" si="1"/>
        <v>20</v>
      </c>
      <c r="C22" s="181">
        <v>1098718401</v>
      </c>
      <c r="D22" s="250" t="s">
        <v>333</v>
      </c>
      <c r="E22" s="170" t="s">
        <v>335</v>
      </c>
      <c r="F22" s="169" t="s">
        <v>270</v>
      </c>
      <c r="G22" s="170" t="s">
        <v>561</v>
      </c>
      <c r="H22" s="172">
        <v>2350000</v>
      </c>
      <c r="I22" s="230">
        <v>44652</v>
      </c>
      <c r="J22" s="230">
        <v>44681</v>
      </c>
      <c r="K22" s="170">
        <f t="shared" si="0"/>
        <v>30</v>
      </c>
    </row>
    <row r="23" spans="1:18" ht="18.75" customHeight="1" x14ac:dyDescent="0.2">
      <c r="A23" s="176">
        <v>27</v>
      </c>
      <c r="B23" s="176">
        <f t="shared" si="1"/>
        <v>21</v>
      </c>
      <c r="C23" s="181">
        <v>1098627058</v>
      </c>
      <c r="D23" s="250" t="s">
        <v>337</v>
      </c>
      <c r="E23" s="170" t="s">
        <v>339</v>
      </c>
      <c r="F23" s="169" t="s">
        <v>266</v>
      </c>
      <c r="G23" s="170" t="s">
        <v>561</v>
      </c>
      <c r="H23" s="172">
        <v>2350000</v>
      </c>
      <c r="I23" s="230">
        <v>44652</v>
      </c>
      <c r="J23" s="230">
        <v>44681</v>
      </c>
      <c r="K23" s="170">
        <f t="shared" si="0"/>
        <v>30</v>
      </c>
    </row>
    <row r="24" spans="1:18" ht="18.75" customHeight="1" x14ac:dyDescent="0.2">
      <c r="A24" s="176">
        <v>28</v>
      </c>
      <c r="B24" s="176">
        <f t="shared" si="1"/>
        <v>22</v>
      </c>
      <c r="C24" s="181">
        <v>1095919162</v>
      </c>
      <c r="D24" s="180" t="s">
        <v>508</v>
      </c>
      <c r="E24" s="170" t="s">
        <v>509</v>
      </c>
      <c r="F24" s="169" t="s">
        <v>572</v>
      </c>
      <c r="G24" s="170" t="s">
        <v>558</v>
      </c>
      <c r="H24" s="172">
        <v>1200000</v>
      </c>
      <c r="I24" s="230">
        <v>44652</v>
      </c>
      <c r="J24" s="230">
        <v>44681</v>
      </c>
      <c r="K24" s="170">
        <f t="shared" si="0"/>
        <v>30</v>
      </c>
    </row>
    <row r="25" spans="1:18" ht="18.75" customHeight="1" x14ac:dyDescent="0.2">
      <c r="A25" s="176"/>
      <c r="B25" s="176">
        <f t="shared" si="1"/>
        <v>23</v>
      </c>
      <c r="C25" s="181">
        <v>1051655036</v>
      </c>
      <c r="D25" s="250" t="s">
        <v>341</v>
      </c>
      <c r="E25" s="170" t="s">
        <v>343</v>
      </c>
      <c r="F25" s="169" t="s">
        <v>270</v>
      </c>
      <c r="G25" s="170" t="s">
        <v>561</v>
      </c>
      <c r="H25" s="172">
        <v>1125000</v>
      </c>
      <c r="I25" s="230">
        <v>44652</v>
      </c>
      <c r="J25" s="230">
        <v>44681</v>
      </c>
      <c r="K25" s="170">
        <f t="shared" si="0"/>
        <v>30</v>
      </c>
    </row>
    <row r="26" spans="1:18" ht="18.75" customHeight="1" x14ac:dyDescent="0.2">
      <c r="A26" s="176">
        <v>30</v>
      </c>
      <c r="B26" s="176">
        <f t="shared" si="1"/>
        <v>24</v>
      </c>
      <c r="C26" s="181">
        <v>1098614777</v>
      </c>
      <c r="D26" s="250" t="s">
        <v>586</v>
      </c>
      <c r="E26" s="170" t="s">
        <v>587</v>
      </c>
      <c r="F26" s="169" t="s">
        <v>266</v>
      </c>
      <c r="G26" s="170" t="s">
        <v>561</v>
      </c>
      <c r="H26" s="172">
        <v>2350000</v>
      </c>
      <c r="I26" s="230">
        <v>44652</v>
      </c>
      <c r="J26" s="230">
        <v>44681</v>
      </c>
      <c r="K26" s="170">
        <f t="shared" si="0"/>
        <v>30</v>
      </c>
    </row>
    <row r="27" spans="1:18" ht="18.75" customHeight="1" x14ac:dyDescent="0.2">
      <c r="A27" s="176">
        <v>32</v>
      </c>
      <c r="B27" s="176">
        <f t="shared" si="1"/>
        <v>25</v>
      </c>
      <c r="C27" s="181">
        <v>1098707369</v>
      </c>
      <c r="D27" s="250" t="s">
        <v>588</v>
      </c>
      <c r="E27" s="170" t="s">
        <v>589</v>
      </c>
      <c r="F27" s="169" t="s">
        <v>266</v>
      </c>
      <c r="G27" s="170" t="s">
        <v>561</v>
      </c>
      <c r="H27" s="172">
        <v>2350000</v>
      </c>
      <c r="I27" s="230">
        <v>44652</v>
      </c>
      <c r="J27" s="230">
        <v>44681</v>
      </c>
      <c r="K27" s="170">
        <f t="shared" si="0"/>
        <v>30</v>
      </c>
    </row>
    <row r="28" spans="1:18" ht="22.5" customHeight="1" x14ac:dyDescent="0.2">
      <c r="A28" s="176"/>
      <c r="B28" s="176">
        <f t="shared" si="1"/>
        <v>26</v>
      </c>
      <c r="C28" s="181">
        <v>1095835254</v>
      </c>
      <c r="D28" s="250" t="s">
        <v>344</v>
      </c>
      <c r="E28" s="170" t="s">
        <v>345</v>
      </c>
      <c r="F28" s="239" t="s">
        <v>324</v>
      </c>
      <c r="G28" s="169" t="s">
        <v>561</v>
      </c>
      <c r="H28" s="172">
        <v>2250000</v>
      </c>
      <c r="I28" s="230">
        <v>44652</v>
      </c>
      <c r="J28" s="230">
        <v>44681</v>
      </c>
      <c r="K28" s="170">
        <f t="shared" si="0"/>
        <v>30</v>
      </c>
    </row>
    <row r="29" spans="1:18" ht="22.5" customHeight="1" x14ac:dyDescent="0.2">
      <c r="A29" s="176"/>
      <c r="B29" s="176">
        <f t="shared" si="1"/>
        <v>27</v>
      </c>
      <c r="C29" s="181">
        <v>52582118</v>
      </c>
      <c r="D29" s="250" t="s">
        <v>344</v>
      </c>
      <c r="E29" s="170" t="s">
        <v>331</v>
      </c>
      <c r="F29" s="169" t="s">
        <v>270</v>
      </c>
      <c r="G29" s="170" t="s">
        <v>561</v>
      </c>
      <c r="H29" s="172">
        <v>2250000</v>
      </c>
      <c r="I29" s="230">
        <v>44652</v>
      </c>
      <c r="J29" s="230">
        <v>44681</v>
      </c>
      <c r="K29" s="170">
        <f t="shared" si="0"/>
        <v>30</v>
      </c>
    </row>
    <row r="30" spans="1:18" ht="18.75" customHeight="1" x14ac:dyDescent="0.2">
      <c r="A30" s="176"/>
      <c r="B30" s="176">
        <f t="shared" si="1"/>
        <v>28</v>
      </c>
      <c r="C30" s="181">
        <v>37728235</v>
      </c>
      <c r="D30" s="180" t="s">
        <v>512</v>
      </c>
      <c r="E30" s="170" t="s">
        <v>514</v>
      </c>
      <c r="F30" s="169" t="s">
        <v>572</v>
      </c>
      <c r="G30" s="170" t="s">
        <v>558</v>
      </c>
      <c r="H30" s="172">
        <v>1100000</v>
      </c>
      <c r="I30" s="230">
        <v>44652</v>
      </c>
      <c r="J30" s="230">
        <v>44681</v>
      </c>
      <c r="K30" s="170">
        <f t="shared" si="0"/>
        <v>30</v>
      </c>
    </row>
    <row r="31" spans="1:18" ht="18.75" customHeight="1" x14ac:dyDescent="0.2">
      <c r="A31" s="176">
        <v>34</v>
      </c>
      <c r="B31" s="176">
        <f t="shared" si="1"/>
        <v>29</v>
      </c>
      <c r="C31" s="181">
        <v>1098678934</v>
      </c>
      <c r="D31" s="180" t="s">
        <v>330</v>
      </c>
      <c r="E31" s="170" t="s">
        <v>523</v>
      </c>
      <c r="F31" s="169" t="s">
        <v>572</v>
      </c>
      <c r="G31" s="170" t="s">
        <v>558</v>
      </c>
      <c r="H31" s="172">
        <v>1200000</v>
      </c>
      <c r="I31" s="230">
        <v>44652</v>
      </c>
      <c r="J31" s="230">
        <v>44681</v>
      </c>
      <c r="K31" s="170">
        <f t="shared" si="0"/>
        <v>30</v>
      </c>
    </row>
    <row r="32" spans="1:18" ht="18.75" customHeight="1" x14ac:dyDescent="0.2">
      <c r="A32" s="176">
        <v>35</v>
      </c>
      <c r="B32" s="176">
        <f t="shared" si="1"/>
        <v>30</v>
      </c>
      <c r="C32" s="181">
        <v>1090454673</v>
      </c>
      <c r="D32" s="180" t="s">
        <v>330</v>
      </c>
      <c r="E32" s="170" t="s">
        <v>498</v>
      </c>
      <c r="F32" s="169" t="s">
        <v>593</v>
      </c>
      <c r="G32" s="170" t="s">
        <v>577</v>
      </c>
      <c r="H32" s="172">
        <v>1200000</v>
      </c>
      <c r="I32" s="230">
        <v>44652</v>
      </c>
      <c r="J32" s="230">
        <v>44681</v>
      </c>
      <c r="K32" s="170">
        <f t="shared" si="0"/>
        <v>30</v>
      </c>
    </row>
    <row r="33" spans="1:11" ht="18.75" customHeight="1" x14ac:dyDescent="0.2">
      <c r="A33" s="176">
        <v>36</v>
      </c>
      <c r="B33" s="176">
        <f t="shared" si="1"/>
        <v>31</v>
      </c>
      <c r="C33" s="171">
        <v>1098690029</v>
      </c>
      <c r="D33" s="251" t="s">
        <v>355</v>
      </c>
      <c r="E33" s="170" t="s">
        <v>356</v>
      </c>
      <c r="F33" s="240" t="s">
        <v>270</v>
      </c>
      <c r="G33" s="238" t="s">
        <v>561</v>
      </c>
      <c r="H33" s="172">
        <v>2350000</v>
      </c>
      <c r="I33" s="230">
        <v>44652</v>
      </c>
      <c r="J33" s="230">
        <v>44681</v>
      </c>
      <c r="K33" s="170">
        <f t="shared" si="0"/>
        <v>30</v>
      </c>
    </row>
    <row r="34" spans="1:11" ht="27" customHeight="1" x14ac:dyDescent="0.2">
      <c r="A34" s="176">
        <v>38</v>
      </c>
      <c r="B34" s="176">
        <f t="shared" si="1"/>
        <v>32</v>
      </c>
      <c r="C34" s="171">
        <v>37617095</v>
      </c>
      <c r="D34" s="170" t="s">
        <v>358</v>
      </c>
      <c r="E34" s="170" t="s">
        <v>359</v>
      </c>
      <c r="F34" s="239" t="s">
        <v>351</v>
      </c>
      <c r="G34" s="169" t="s">
        <v>571</v>
      </c>
      <c r="H34" s="172">
        <v>1762500</v>
      </c>
      <c r="I34" s="230">
        <v>44652</v>
      </c>
      <c r="J34" s="230">
        <v>44681</v>
      </c>
      <c r="K34" s="170">
        <f t="shared" si="0"/>
        <v>30</v>
      </c>
    </row>
    <row r="35" spans="1:11" s="237" customFormat="1" ht="18.75" customHeight="1" x14ac:dyDescent="0.2">
      <c r="A35" s="176">
        <v>39</v>
      </c>
      <c r="B35" s="176">
        <f t="shared" si="1"/>
        <v>33</v>
      </c>
      <c r="C35" s="253">
        <v>1098693464</v>
      </c>
      <c r="D35" s="254" t="s">
        <v>594</v>
      </c>
      <c r="E35" s="237" t="s">
        <v>499</v>
      </c>
      <c r="F35" s="232" t="s">
        <v>266</v>
      </c>
      <c r="G35" s="237" t="s">
        <v>561</v>
      </c>
      <c r="H35" s="255">
        <v>2350000</v>
      </c>
      <c r="I35" s="256">
        <v>44652</v>
      </c>
      <c r="J35" s="256">
        <v>44681</v>
      </c>
      <c r="K35" s="237">
        <f t="shared" si="0"/>
        <v>30</v>
      </c>
    </row>
    <row r="36" spans="1:11" ht="18.75" customHeight="1" x14ac:dyDescent="0.2">
      <c r="A36" s="176">
        <v>40</v>
      </c>
      <c r="B36" s="176">
        <f t="shared" si="1"/>
        <v>34</v>
      </c>
      <c r="C36" s="171">
        <v>37727180</v>
      </c>
      <c r="D36" s="180" t="s">
        <v>595</v>
      </c>
      <c r="E36" s="170" t="s">
        <v>596</v>
      </c>
      <c r="F36" s="169" t="s">
        <v>597</v>
      </c>
      <c r="G36" s="170" t="s">
        <v>558</v>
      </c>
      <c r="H36" s="172">
        <v>1200000</v>
      </c>
      <c r="I36" s="230">
        <v>44652</v>
      </c>
      <c r="J36" s="230">
        <v>44681</v>
      </c>
      <c r="K36" s="170">
        <f t="shared" si="0"/>
        <v>30</v>
      </c>
    </row>
    <row r="37" spans="1:11" ht="18.75" customHeight="1" x14ac:dyDescent="0.2">
      <c r="A37" s="176">
        <v>41</v>
      </c>
      <c r="B37" s="176">
        <f t="shared" si="1"/>
        <v>35</v>
      </c>
      <c r="C37" s="171">
        <v>1098694367</v>
      </c>
      <c r="D37" s="180" t="s">
        <v>628</v>
      </c>
      <c r="E37" s="170" t="s">
        <v>322</v>
      </c>
      <c r="F37" s="169" t="s">
        <v>511</v>
      </c>
      <c r="G37" s="170" t="s">
        <v>558</v>
      </c>
      <c r="H37" s="172">
        <v>908526</v>
      </c>
      <c r="I37" s="230">
        <v>44652</v>
      </c>
      <c r="J37" s="230">
        <v>44681</v>
      </c>
      <c r="K37" s="170">
        <f t="shared" si="0"/>
        <v>30</v>
      </c>
    </row>
    <row r="38" spans="1:11" ht="18.75" customHeight="1" x14ac:dyDescent="0.2">
      <c r="A38" s="176">
        <v>43</v>
      </c>
      <c r="B38" s="176">
        <f t="shared" si="1"/>
        <v>36</v>
      </c>
      <c r="C38" s="181">
        <v>1098643544</v>
      </c>
      <c r="D38" s="180" t="s">
        <v>528</v>
      </c>
      <c r="E38" s="170" t="s">
        <v>386</v>
      </c>
      <c r="F38" s="169" t="s">
        <v>572</v>
      </c>
      <c r="G38" s="170" t="s">
        <v>558</v>
      </c>
      <c r="H38" s="172">
        <v>1200000</v>
      </c>
      <c r="I38" s="230">
        <v>44652</v>
      </c>
      <c r="J38" s="230">
        <v>44681</v>
      </c>
      <c r="K38" s="170">
        <f t="shared" si="0"/>
        <v>30</v>
      </c>
    </row>
    <row r="39" spans="1:11" ht="24.75" customHeight="1" x14ac:dyDescent="0.2">
      <c r="A39" s="176"/>
      <c r="B39" s="176">
        <f t="shared" si="1"/>
        <v>37</v>
      </c>
      <c r="C39" s="181">
        <v>63546360</v>
      </c>
      <c r="D39" s="180" t="s">
        <v>600</v>
      </c>
      <c r="E39" s="170" t="s">
        <v>315</v>
      </c>
      <c r="F39" s="239" t="s">
        <v>428</v>
      </c>
      <c r="G39" s="169" t="s">
        <v>571</v>
      </c>
      <c r="H39" s="172">
        <v>1125000</v>
      </c>
      <c r="I39" s="230">
        <v>44652</v>
      </c>
      <c r="J39" s="230">
        <v>44681</v>
      </c>
      <c r="K39" s="170">
        <f t="shared" si="0"/>
        <v>30</v>
      </c>
    </row>
    <row r="40" spans="1:11" ht="18.75" customHeight="1" x14ac:dyDescent="0.2">
      <c r="A40" s="176">
        <v>46</v>
      </c>
      <c r="B40" s="176">
        <f t="shared" si="1"/>
        <v>38</v>
      </c>
      <c r="C40" s="171">
        <v>60352063</v>
      </c>
      <c r="D40" s="180" t="s">
        <v>529</v>
      </c>
      <c r="E40" s="170" t="s">
        <v>365</v>
      </c>
      <c r="F40" s="169" t="s">
        <v>572</v>
      </c>
      <c r="G40" s="170" t="s">
        <v>558</v>
      </c>
      <c r="H40" s="172">
        <v>1200000</v>
      </c>
      <c r="I40" s="230">
        <v>44652</v>
      </c>
      <c r="J40" s="230">
        <v>44681</v>
      </c>
      <c r="K40" s="170">
        <f t="shared" si="0"/>
        <v>30</v>
      </c>
    </row>
    <row r="41" spans="1:11" ht="18.75" customHeight="1" x14ac:dyDescent="0.2">
      <c r="A41" s="176">
        <v>47</v>
      </c>
      <c r="B41" s="176">
        <f t="shared" si="1"/>
        <v>39</v>
      </c>
      <c r="C41" s="181">
        <v>63501572</v>
      </c>
      <c r="D41" s="250" t="s">
        <v>601</v>
      </c>
      <c r="E41" s="170" t="s">
        <v>507</v>
      </c>
      <c r="F41" s="169" t="s">
        <v>266</v>
      </c>
      <c r="G41" s="170" t="s">
        <v>561</v>
      </c>
      <c r="H41" s="172">
        <v>2350000</v>
      </c>
      <c r="I41" s="230">
        <v>44652</v>
      </c>
      <c r="J41" s="230">
        <v>44681</v>
      </c>
      <c r="K41" s="170">
        <f t="shared" si="0"/>
        <v>30</v>
      </c>
    </row>
    <row r="42" spans="1:11" ht="18.75" customHeight="1" x14ac:dyDescent="0.2">
      <c r="A42" s="176">
        <v>48</v>
      </c>
      <c r="B42" s="176">
        <f t="shared" si="1"/>
        <v>40</v>
      </c>
      <c r="C42" s="181">
        <v>45547583</v>
      </c>
      <c r="D42" s="250" t="s">
        <v>602</v>
      </c>
      <c r="E42" s="170" t="s">
        <v>603</v>
      </c>
      <c r="F42" s="169" t="s">
        <v>266</v>
      </c>
      <c r="G42" s="170" t="s">
        <v>561</v>
      </c>
      <c r="H42" s="172">
        <v>2350000</v>
      </c>
      <c r="I42" s="230">
        <v>44652</v>
      </c>
      <c r="J42" s="230">
        <v>44681</v>
      </c>
      <c r="K42" s="170">
        <f t="shared" si="0"/>
        <v>30</v>
      </c>
    </row>
    <row r="43" spans="1:11" ht="23.25" customHeight="1" x14ac:dyDescent="0.2">
      <c r="A43" s="176">
        <v>49</v>
      </c>
      <c r="B43" s="176">
        <f t="shared" si="1"/>
        <v>41</v>
      </c>
      <c r="C43" s="181">
        <v>1098713372</v>
      </c>
      <c r="D43" s="180" t="s">
        <v>604</v>
      </c>
      <c r="E43" s="170" t="s">
        <v>359</v>
      </c>
      <c r="F43" s="169" t="s">
        <v>572</v>
      </c>
      <c r="G43" s="170" t="s">
        <v>558</v>
      </c>
      <c r="H43" s="172">
        <v>1200000</v>
      </c>
      <c r="I43" s="230">
        <v>44652</v>
      </c>
      <c r="J43" s="230">
        <v>44681</v>
      </c>
      <c r="K43" s="170">
        <f t="shared" si="0"/>
        <v>30</v>
      </c>
    </row>
    <row r="44" spans="1:11" ht="18.75" customHeight="1" x14ac:dyDescent="0.2">
      <c r="A44" s="176">
        <v>50</v>
      </c>
      <c r="B44" s="176">
        <f t="shared" si="1"/>
        <v>42</v>
      </c>
      <c r="C44" s="181">
        <v>1096224933</v>
      </c>
      <c r="D44" s="251" t="s">
        <v>364</v>
      </c>
      <c r="E44" s="170" t="s">
        <v>365</v>
      </c>
      <c r="F44" s="169" t="s">
        <v>324</v>
      </c>
      <c r="G44" s="170" t="s">
        <v>561</v>
      </c>
      <c r="H44" s="172">
        <v>2350000</v>
      </c>
      <c r="I44" s="230">
        <v>44652</v>
      </c>
      <c r="J44" s="230">
        <v>44681</v>
      </c>
      <c r="K44" s="170">
        <f t="shared" si="0"/>
        <v>30</v>
      </c>
    </row>
    <row r="45" spans="1:11" ht="18.75" customHeight="1" x14ac:dyDescent="0.2">
      <c r="A45" s="176">
        <v>52</v>
      </c>
      <c r="B45" s="176">
        <f t="shared" si="1"/>
        <v>43</v>
      </c>
      <c r="C45" s="181">
        <v>1095837146</v>
      </c>
      <c r="D45" s="250" t="s">
        <v>605</v>
      </c>
      <c r="E45" s="170" t="s">
        <v>322</v>
      </c>
      <c r="F45" s="169" t="s">
        <v>266</v>
      </c>
      <c r="G45" s="170" t="s">
        <v>561</v>
      </c>
      <c r="H45" s="172">
        <v>2350000</v>
      </c>
      <c r="I45" s="230">
        <v>44652</v>
      </c>
      <c r="J45" s="230">
        <v>44681</v>
      </c>
      <c r="K45" s="170">
        <f t="shared" si="0"/>
        <v>30</v>
      </c>
    </row>
    <row r="46" spans="1:11" ht="18.75" customHeight="1" x14ac:dyDescent="0.2">
      <c r="A46" s="176">
        <v>53</v>
      </c>
      <c r="B46" s="176">
        <f t="shared" si="1"/>
        <v>44</v>
      </c>
      <c r="C46" s="181">
        <v>1098638398</v>
      </c>
      <c r="D46" s="250" t="s">
        <v>606</v>
      </c>
      <c r="E46" s="170" t="s">
        <v>607</v>
      </c>
      <c r="F46" s="169"/>
      <c r="G46" s="170" t="s">
        <v>577</v>
      </c>
      <c r="H46" s="172">
        <v>1500000</v>
      </c>
      <c r="I46" s="230">
        <v>44652</v>
      </c>
      <c r="J46" s="230">
        <v>44681</v>
      </c>
      <c r="K46" s="170">
        <f t="shared" si="0"/>
        <v>30</v>
      </c>
    </row>
    <row r="47" spans="1:11" s="179" customFormat="1" ht="17.25" customHeight="1" x14ac:dyDescent="0.2">
      <c r="A47" s="214">
        <v>54</v>
      </c>
      <c r="B47" s="176">
        <f t="shared" si="1"/>
        <v>45</v>
      </c>
      <c r="C47" s="177">
        <v>1098690491</v>
      </c>
      <c r="D47" s="257" t="s">
        <v>367</v>
      </c>
      <c r="E47" s="179" t="s">
        <v>308</v>
      </c>
      <c r="F47" s="215" t="s">
        <v>270</v>
      </c>
      <c r="G47" s="179" t="s">
        <v>561</v>
      </c>
      <c r="H47" s="216">
        <v>2350000</v>
      </c>
      <c r="I47" s="258">
        <v>44652</v>
      </c>
      <c r="J47" s="258">
        <v>44681</v>
      </c>
      <c r="K47" s="179">
        <f t="shared" si="0"/>
        <v>30</v>
      </c>
    </row>
    <row r="48" spans="1:11" s="184" customFormat="1" ht="18.75" customHeight="1" x14ac:dyDescent="0.2">
      <c r="A48" s="235">
        <v>56</v>
      </c>
      <c r="B48" s="176">
        <f t="shared" si="1"/>
        <v>46</v>
      </c>
      <c r="C48" s="182">
        <v>1098711608</v>
      </c>
      <c r="D48" s="183" t="s">
        <v>663</v>
      </c>
      <c r="E48" s="184" t="s">
        <v>613</v>
      </c>
      <c r="F48" s="185" t="s">
        <v>572</v>
      </c>
      <c r="G48" s="184" t="s">
        <v>558</v>
      </c>
      <c r="H48" s="186">
        <v>1200000</v>
      </c>
      <c r="I48" s="236">
        <v>44652</v>
      </c>
      <c r="J48" s="236">
        <v>44680</v>
      </c>
      <c r="K48" s="184">
        <f t="shared" si="0"/>
        <v>29</v>
      </c>
    </row>
    <row r="49" spans="1:11" ht="18.75" customHeight="1" x14ac:dyDescent="0.2">
      <c r="A49" s="176">
        <v>57</v>
      </c>
      <c r="B49" s="176">
        <f t="shared" si="1"/>
        <v>47</v>
      </c>
      <c r="C49" s="181">
        <v>1098626924</v>
      </c>
      <c r="D49" s="250" t="s">
        <v>608</v>
      </c>
      <c r="E49" s="170" t="s">
        <v>609</v>
      </c>
      <c r="F49" s="169" t="s">
        <v>266</v>
      </c>
      <c r="G49" s="170" t="s">
        <v>561</v>
      </c>
      <c r="H49" s="172">
        <v>2350000</v>
      </c>
      <c r="I49" s="230">
        <v>44652</v>
      </c>
      <c r="J49" s="230">
        <v>44681</v>
      </c>
      <c r="K49" s="170">
        <f t="shared" si="0"/>
        <v>30</v>
      </c>
    </row>
    <row r="50" spans="1:11" ht="18.75" customHeight="1" x14ac:dyDescent="0.2">
      <c r="A50" s="176">
        <v>59</v>
      </c>
      <c r="B50" s="176">
        <f t="shared" si="1"/>
        <v>48</v>
      </c>
      <c r="C50" s="181">
        <v>1098674896</v>
      </c>
      <c r="D50" s="180" t="s">
        <v>610</v>
      </c>
      <c r="E50" s="170" t="s">
        <v>611</v>
      </c>
      <c r="F50" s="169" t="s">
        <v>511</v>
      </c>
      <c r="G50" s="170" t="s">
        <v>558</v>
      </c>
      <c r="H50" s="172">
        <v>908526</v>
      </c>
      <c r="I50" s="230">
        <v>44652</v>
      </c>
      <c r="J50" s="230">
        <v>44681</v>
      </c>
      <c r="K50" s="170">
        <f t="shared" si="0"/>
        <v>30</v>
      </c>
    </row>
    <row r="51" spans="1:11" ht="18.75" customHeight="1" x14ac:dyDescent="0.2">
      <c r="A51" s="176">
        <v>60</v>
      </c>
      <c r="B51" s="176">
        <f t="shared" si="1"/>
        <v>49</v>
      </c>
      <c r="C51" s="181">
        <v>36725827</v>
      </c>
      <c r="D51" s="180" t="s">
        <v>612</v>
      </c>
      <c r="E51" s="170" t="s">
        <v>613</v>
      </c>
      <c r="F51" s="169" t="s">
        <v>572</v>
      </c>
      <c r="G51" s="170" t="s">
        <v>558</v>
      </c>
      <c r="H51" s="172">
        <v>1200000</v>
      </c>
      <c r="I51" s="230">
        <v>44652</v>
      </c>
      <c r="J51" s="230">
        <v>44681</v>
      </c>
      <c r="K51" s="170">
        <f t="shared" si="0"/>
        <v>30</v>
      </c>
    </row>
    <row r="52" spans="1:11" s="252" customFormat="1" ht="35.25" customHeight="1" x14ac:dyDescent="0.2">
      <c r="A52" s="259">
        <v>63</v>
      </c>
      <c r="B52" s="176">
        <f t="shared" si="1"/>
        <v>50</v>
      </c>
      <c r="C52" s="260">
        <v>1005288165</v>
      </c>
      <c r="D52" s="261" t="s">
        <v>639</v>
      </c>
      <c r="E52" s="252" t="s">
        <v>665</v>
      </c>
      <c r="F52" s="262" t="s">
        <v>511</v>
      </c>
      <c r="G52" s="252" t="s">
        <v>558</v>
      </c>
      <c r="H52" s="263">
        <v>908526</v>
      </c>
      <c r="I52" s="264">
        <v>44652</v>
      </c>
      <c r="J52" s="264">
        <v>44678</v>
      </c>
      <c r="K52" s="252">
        <f t="shared" si="0"/>
        <v>27</v>
      </c>
    </row>
    <row r="53" spans="1:11" ht="18.75" customHeight="1" x14ac:dyDescent="0.2">
      <c r="A53" s="176"/>
      <c r="B53" s="176">
        <f t="shared" si="1"/>
        <v>51</v>
      </c>
      <c r="C53" s="171">
        <v>1098658966</v>
      </c>
      <c r="D53" s="250" t="s">
        <v>372</v>
      </c>
      <c r="E53" s="170" t="s">
        <v>373</v>
      </c>
      <c r="F53" s="169" t="s">
        <v>266</v>
      </c>
      <c r="G53" s="170" t="s">
        <v>561</v>
      </c>
      <c r="H53" s="172">
        <v>2250000</v>
      </c>
      <c r="I53" s="230">
        <v>44652</v>
      </c>
      <c r="J53" s="230">
        <v>44681</v>
      </c>
      <c r="K53" s="170">
        <f t="shared" si="0"/>
        <v>30</v>
      </c>
    </row>
    <row r="54" spans="1:11" ht="18.75" customHeight="1" x14ac:dyDescent="0.2">
      <c r="A54" s="176">
        <v>64</v>
      </c>
      <c r="B54" s="176">
        <f t="shared" si="1"/>
        <v>52</v>
      </c>
      <c r="C54" s="181">
        <v>1005196257</v>
      </c>
      <c r="D54" s="180" t="s">
        <v>535</v>
      </c>
      <c r="E54" s="170" t="s">
        <v>390</v>
      </c>
      <c r="F54" s="169" t="s">
        <v>572</v>
      </c>
      <c r="G54" s="170" t="s">
        <v>558</v>
      </c>
      <c r="H54" s="172">
        <v>1200000</v>
      </c>
      <c r="I54" s="230">
        <v>44652</v>
      </c>
      <c r="J54" s="230">
        <v>44681</v>
      </c>
      <c r="K54" s="170">
        <f t="shared" si="0"/>
        <v>30</v>
      </c>
    </row>
    <row r="55" spans="1:11" ht="18.75" customHeight="1" x14ac:dyDescent="0.2">
      <c r="A55" s="176">
        <v>66</v>
      </c>
      <c r="B55" s="176">
        <f t="shared" si="1"/>
        <v>53</v>
      </c>
      <c r="C55" s="181">
        <v>1120745288</v>
      </c>
      <c r="D55" s="250" t="s">
        <v>378</v>
      </c>
      <c r="E55" s="170" t="s">
        <v>379</v>
      </c>
      <c r="F55" s="169" t="s">
        <v>324</v>
      </c>
      <c r="G55" s="170" t="s">
        <v>561</v>
      </c>
      <c r="H55" s="172">
        <v>1762500</v>
      </c>
      <c r="I55" s="230">
        <v>44652</v>
      </c>
      <c r="J55" s="230">
        <v>44681</v>
      </c>
      <c r="K55" s="170">
        <f t="shared" si="0"/>
        <v>30</v>
      </c>
    </row>
    <row r="56" spans="1:11" ht="18.75" customHeight="1" x14ac:dyDescent="0.2">
      <c r="A56" s="176">
        <v>67</v>
      </c>
      <c r="B56" s="176">
        <f t="shared" si="1"/>
        <v>54</v>
      </c>
      <c r="C56" s="181">
        <v>1102360848</v>
      </c>
      <c r="D56" s="180" t="s">
        <v>538</v>
      </c>
      <c r="E56" s="170" t="s">
        <v>308</v>
      </c>
      <c r="F56" s="169" t="s">
        <v>572</v>
      </c>
      <c r="G56" s="170" t="s">
        <v>558</v>
      </c>
      <c r="H56" s="172">
        <v>1200000</v>
      </c>
      <c r="I56" s="230">
        <v>44652</v>
      </c>
      <c r="J56" s="230">
        <v>44681</v>
      </c>
      <c r="K56" s="170">
        <f t="shared" si="0"/>
        <v>30</v>
      </c>
    </row>
    <row r="57" spans="1:11" ht="25.5" customHeight="1" x14ac:dyDescent="0.2">
      <c r="A57" s="176">
        <v>68</v>
      </c>
      <c r="B57" s="176">
        <f t="shared" si="1"/>
        <v>55</v>
      </c>
      <c r="C57" s="181">
        <v>1005323961</v>
      </c>
      <c r="D57" s="180" t="s">
        <v>540</v>
      </c>
      <c r="E57" s="170" t="s">
        <v>541</v>
      </c>
      <c r="F57" s="239" t="s">
        <v>572</v>
      </c>
      <c r="G57" s="169" t="s">
        <v>558</v>
      </c>
      <c r="H57" s="172">
        <v>1200000</v>
      </c>
      <c r="I57" s="230">
        <v>44652</v>
      </c>
      <c r="J57" s="230">
        <v>44681</v>
      </c>
      <c r="K57" s="170">
        <f t="shared" ref="K57:K65" si="2">IF(I57="",0,_xlfn.DAYS(J57,I57)+1)</f>
        <v>30</v>
      </c>
    </row>
    <row r="58" spans="1:11" ht="18.75" customHeight="1" x14ac:dyDescent="0.2">
      <c r="A58" s="176"/>
      <c r="B58" s="176">
        <f t="shared" si="1"/>
        <v>56</v>
      </c>
      <c r="C58" s="181">
        <v>1095814385</v>
      </c>
      <c r="D58" s="180" t="s">
        <v>517</v>
      </c>
      <c r="E58" s="170" t="s">
        <v>614</v>
      </c>
      <c r="F58" s="169" t="s">
        <v>572</v>
      </c>
      <c r="G58" s="170" t="s">
        <v>558</v>
      </c>
      <c r="H58" s="172">
        <v>1100000</v>
      </c>
      <c r="I58" s="230">
        <v>44652</v>
      </c>
      <c r="J58" s="230">
        <v>44681</v>
      </c>
      <c r="K58" s="170">
        <f t="shared" si="2"/>
        <v>30</v>
      </c>
    </row>
    <row r="59" spans="1:11" ht="18.75" customHeight="1" x14ac:dyDescent="0.2">
      <c r="A59" s="176">
        <v>70</v>
      </c>
      <c r="B59" s="176">
        <f t="shared" si="1"/>
        <v>57</v>
      </c>
      <c r="C59" s="181">
        <v>37751108</v>
      </c>
      <c r="D59" s="250" t="s">
        <v>615</v>
      </c>
      <c r="E59" s="170" t="s">
        <v>616</v>
      </c>
      <c r="F59" s="169" t="s">
        <v>266</v>
      </c>
      <c r="G59" s="170" t="s">
        <v>561</v>
      </c>
      <c r="H59" s="172">
        <v>2350000</v>
      </c>
      <c r="I59" s="230">
        <v>44652</v>
      </c>
      <c r="J59" s="230">
        <v>44681</v>
      </c>
      <c r="K59" s="170">
        <f t="shared" si="2"/>
        <v>30</v>
      </c>
    </row>
    <row r="60" spans="1:11" ht="18.75" customHeight="1" x14ac:dyDescent="0.2">
      <c r="A60" s="176">
        <v>71</v>
      </c>
      <c r="B60" s="176">
        <f t="shared" si="1"/>
        <v>58</v>
      </c>
      <c r="C60" s="181">
        <v>63558213</v>
      </c>
      <c r="D60" s="251" t="s">
        <v>617</v>
      </c>
      <c r="E60" s="170" t="s">
        <v>360</v>
      </c>
      <c r="F60" s="169" t="s">
        <v>266</v>
      </c>
      <c r="G60" s="170" t="s">
        <v>561</v>
      </c>
      <c r="H60" s="172">
        <v>2350000</v>
      </c>
      <c r="I60" s="230">
        <v>44652</v>
      </c>
      <c r="J60" s="230">
        <v>44681</v>
      </c>
      <c r="K60" s="170">
        <f t="shared" si="2"/>
        <v>30</v>
      </c>
    </row>
    <row r="61" spans="1:11" ht="18.75" customHeight="1" x14ac:dyDescent="0.2">
      <c r="A61" s="235">
        <v>72</v>
      </c>
      <c r="B61" s="176">
        <f t="shared" si="1"/>
        <v>59</v>
      </c>
      <c r="C61" s="181">
        <v>1098798528</v>
      </c>
      <c r="D61" s="251" t="s">
        <v>617</v>
      </c>
      <c r="E61" s="170" t="s">
        <v>376</v>
      </c>
      <c r="F61" s="169" t="s">
        <v>266</v>
      </c>
      <c r="G61" s="170" t="s">
        <v>561</v>
      </c>
      <c r="H61" s="172">
        <v>2350000</v>
      </c>
      <c r="I61" s="230">
        <v>44655</v>
      </c>
      <c r="J61" s="230">
        <v>44681</v>
      </c>
      <c r="K61" s="170">
        <f t="shared" si="2"/>
        <v>27</v>
      </c>
    </row>
    <row r="62" spans="1:11" ht="18.75" customHeight="1" x14ac:dyDescent="0.2">
      <c r="A62" s="176">
        <v>74</v>
      </c>
      <c r="B62" s="176">
        <f t="shared" si="1"/>
        <v>60</v>
      </c>
      <c r="C62" s="171">
        <v>1095793873</v>
      </c>
      <c r="D62" s="250" t="s">
        <v>618</v>
      </c>
      <c r="E62" s="170" t="s">
        <v>509</v>
      </c>
      <c r="F62" s="238" t="s">
        <v>266</v>
      </c>
      <c r="G62" s="170" t="s">
        <v>561</v>
      </c>
      <c r="H62" s="172">
        <v>1175000</v>
      </c>
      <c r="I62" s="230">
        <v>44652</v>
      </c>
      <c r="J62" s="230">
        <v>44681</v>
      </c>
      <c r="K62" s="170">
        <f t="shared" si="2"/>
        <v>30</v>
      </c>
    </row>
    <row r="63" spans="1:11" ht="14.25" customHeight="1" x14ac:dyDescent="0.2">
      <c r="A63" s="176">
        <v>75</v>
      </c>
      <c r="B63" s="176">
        <f t="shared" si="1"/>
        <v>61</v>
      </c>
      <c r="C63" s="171">
        <v>63513390</v>
      </c>
      <c r="D63" s="170" t="s">
        <v>385</v>
      </c>
      <c r="E63" s="170" t="s">
        <v>386</v>
      </c>
      <c r="F63" s="241" t="s">
        <v>317</v>
      </c>
      <c r="G63" s="169" t="s">
        <v>571</v>
      </c>
      <c r="H63" s="172">
        <v>1175000</v>
      </c>
      <c r="I63" s="230">
        <v>44652</v>
      </c>
      <c r="J63" s="230">
        <v>44681</v>
      </c>
      <c r="K63" s="170">
        <f t="shared" si="2"/>
        <v>30</v>
      </c>
    </row>
    <row r="64" spans="1:11" ht="16.5" customHeight="1" x14ac:dyDescent="0.2">
      <c r="A64" s="176">
        <v>76</v>
      </c>
      <c r="B64" s="176">
        <f t="shared" si="1"/>
        <v>62</v>
      </c>
      <c r="C64" s="181">
        <v>1098812665</v>
      </c>
      <c r="D64" s="251" t="s">
        <v>385</v>
      </c>
      <c r="E64" s="170" t="s">
        <v>388</v>
      </c>
      <c r="F64" s="169" t="s">
        <v>324</v>
      </c>
      <c r="G64" s="170" t="s">
        <v>561</v>
      </c>
      <c r="H64" s="172">
        <v>1762500</v>
      </c>
      <c r="I64" s="230">
        <v>44652</v>
      </c>
      <c r="J64" s="230">
        <v>44681</v>
      </c>
      <c r="K64" s="170">
        <f t="shared" si="2"/>
        <v>30</v>
      </c>
    </row>
    <row r="65" spans="1:11" ht="22.5" customHeight="1" x14ac:dyDescent="0.2">
      <c r="A65" s="176">
        <v>77</v>
      </c>
      <c r="B65" s="176">
        <f t="shared" si="1"/>
        <v>63</v>
      </c>
      <c r="C65" s="181">
        <v>60450571</v>
      </c>
      <c r="D65" s="250" t="s">
        <v>311</v>
      </c>
      <c r="E65" s="170" t="s">
        <v>390</v>
      </c>
      <c r="F65" s="239" t="s">
        <v>270</v>
      </c>
      <c r="G65" s="169" t="s">
        <v>561</v>
      </c>
      <c r="H65" s="172">
        <v>2350000</v>
      </c>
      <c r="I65" s="230">
        <v>44652</v>
      </c>
      <c r="J65" s="230">
        <v>44681</v>
      </c>
      <c r="K65" s="170">
        <f t="shared" si="2"/>
        <v>30</v>
      </c>
    </row>
    <row r="66" spans="1:11" ht="18.75" customHeight="1" x14ac:dyDescent="0.2">
      <c r="F66" s="241"/>
      <c r="G66" s="190"/>
    </row>
    <row r="67" spans="1:11" ht="18.75" customHeight="1" x14ac:dyDescent="0.2">
      <c r="F67" s="241"/>
      <c r="G67" s="190"/>
    </row>
    <row r="68" spans="1:11" ht="18.75" customHeight="1" x14ac:dyDescent="0.2">
      <c r="F68" s="241"/>
      <c r="G68" s="190"/>
    </row>
    <row r="69" spans="1:11" ht="18.75" customHeight="1" x14ac:dyDescent="0.2">
      <c r="F69" s="241"/>
      <c r="G69" s="190"/>
    </row>
    <row r="70" spans="1:11" ht="18.75" customHeight="1" x14ac:dyDescent="0.2">
      <c r="C70" s="191"/>
      <c r="D70" s="247"/>
      <c r="E70" s="173"/>
      <c r="F70" s="265"/>
      <c r="G70" s="173"/>
      <c r="H70" s="192"/>
      <c r="I70" s="173"/>
      <c r="J70" s="173"/>
      <c r="K70" s="173"/>
    </row>
    <row r="71" spans="1:11" ht="18.75" customHeight="1" x14ac:dyDescent="0.2">
      <c r="C71" s="191"/>
      <c r="D71" s="247"/>
      <c r="E71" s="173"/>
      <c r="F71" s="265"/>
      <c r="G71" s="173"/>
      <c r="H71" s="192"/>
      <c r="I71" s="173"/>
      <c r="J71" s="173"/>
      <c r="K71" s="173"/>
    </row>
    <row r="72" spans="1:11" ht="18.75" customHeight="1" x14ac:dyDescent="0.2">
      <c r="C72" s="191"/>
      <c r="D72" s="247"/>
      <c r="E72" s="173"/>
      <c r="F72" s="265"/>
      <c r="G72" s="173"/>
      <c r="H72" s="192"/>
      <c r="I72" s="173"/>
      <c r="J72" s="173"/>
      <c r="K72" s="173"/>
    </row>
    <row r="73" spans="1:11" ht="18.75" customHeight="1" x14ac:dyDescent="0.2">
      <c r="C73" s="191"/>
      <c r="D73" s="247"/>
      <c r="E73" s="173"/>
      <c r="F73" s="265"/>
      <c r="G73" s="173"/>
      <c r="H73" s="192"/>
      <c r="I73" s="173"/>
      <c r="J73" s="173"/>
      <c r="K73" s="173"/>
    </row>
    <row r="74" spans="1:11" ht="18.75" customHeight="1" x14ac:dyDescent="0.2">
      <c r="C74" s="191"/>
      <c r="D74" s="247"/>
      <c r="E74" s="173"/>
      <c r="F74" s="265"/>
      <c r="G74" s="173"/>
      <c r="H74" s="192"/>
      <c r="I74" s="173"/>
      <c r="J74" s="173"/>
      <c r="K74" s="173"/>
    </row>
    <row r="75" spans="1:11" ht="18.75" customHeight="1" x14ac:dyDescent="0.2">
      <c r="C75" s="191"/>
      <c r="D75" s="247"/>
      <c r="E75" s="173"/>
      <c r="F75" s="265"/>
      <c r="G75" s="173"/>
      <c r="H75" s="192"/>
      <c r="I75" s="173"/>
      <c r="J75" s="173"/>
      <c r="K75" s="173"/>
    </row>
    <row r="76" spans="1:11" ht="18.75" customHeight="1" x14ac:dyDescent="0.2">
      <c r="C76" s="191"/>
      <c r="D76" s="247"/>
      <c r="E76" s="173"/>
      <c r="F76" s="265"/>
      <c r="G76" s="173"/>
      <c r="H76" s="192"/>
      <c r="I76" s="173"/>
      <c r="J76" s="173"/>
      <c r="K76" s="173"/>
    </row>
    <row r="77" spans="1:11" ht="18.75" customHeight="1" x14ac:dyDescent="0.2">
      <c r="C77" s="191"/>
      <c r="D77" s="247"/>
      <c r="E77" s="173"/>
      <c r="F77" s="265"/>
      <c r="G77" s="173"/>
      <c r="H77" s="192"/>
      <c r="I77" s="173"/>
      <c r="J77" s="173"/>
      <c r="K77" s="173"/>
    </row>
    <row r="78" spans="1:11" ht="18.75" customHeight="1" x14ac:dyDescent="0.2">
      <c r="C78" s="191"/>
      <c r="D78" s="247"/>
      <c r="E78" s="173"/>
      <c r="F78" s="265"/>
      <c r="G78" s="173"/>
      <c r="H78" s="192"/>
      <c r="I78" s="173"/>
      <c r="J78" s="173"/>
      <c r="K78" s="173"/>
    </row>
    <row r="79" spans="1:11" ht="18.75" customHeight="1" x14ac:dyDescent="0.2">
      <c r="C79" s="191"/>
      <c r="D79" s="247"/>
      <c r="E79" s="173"/>
      <c r="F79" s="265"/>
      <c r="G79" s="173"/>
      <c r="H79" s="192"/>
      <c r="I79" s="173"/>
      <c r="J79" s="173"/>
      <c r="K79" s="173"/>
    </row>
    <row r="80" spans="1:11" ht="18.75" customHeight="1" x14ac:dyDescent="0.2">
      <c r="C80" s="191"/>
      <c r="D80" s="247"/>
      <c r="E80" s="173"/>
      <c r="F80" s="265"/>
      <c r="G80" s="173"/>
      <c r="H80" s="192"/>
      <c r="I80" s="173"/>
      <c r="J80" s="173"/>
      <c r="K80" s="173"/>
    </row>
    <row r="81" spans="1:11" ht="18.75" customHeight="1" x14ac:dyDescent="0.2">
      <c r="C81" s="191"/>
      <c r="D81" s="247"/>
      <c r="E81" s="173"/>
      <c r="F81" s="265"/>
      <c r="G81" s="173"/>
      <c r="H81" s="192"/>
      <c r="I81" s="173"/>
      <c r="J81" s="173"/>
      <c r="K81" s="173"/>
    </row>
    <row r="82" spans="1:11" ht="18.75" customHeight="1" x14ac:dyDescent="0.2">
      <c r="C82" s="191"/>
      <c r="D82" s="247"/>
      <c r="E82" s="173"/>
      <c r="F82" s="265"/>
      <c r="G82" s="173"/>
      <c r="H82" s="192"/>
      <c r="I82" s="173"/>
      <c r="J82" s="173"/>
      <c r="K82" s="173"/>
    </row>
    <row r="83" spans="1:11" ht="18.75" customHeight="1" x14ac:dyDescent="0.2">
      <c r="C83" s="191"/>
      <c r="D83" s="247"/>
      <c r="E83" s="173"/>
      <c r="F83" s="265"/>
      <c r="G83" s="173"/>
      <c r="H83" s="192"/>
      <c r="I83" s="173"/>
      <c r="J83" s="173"/>
      <c r="K83" s="173"/>
    </row>
    <row r="84" spans="1:11" ht="18.75" customHeight="1" x14ac:dyDescent="0.2">
      <c r="C84" s="191"/>
      <c r="D84" s="247"/>
      <c r="E84" s="173"/>
      <c r="F84" s="265"/>
      <c r="G84" s="173"/>
      <c r="H84" s="192"/>
      <c r="I84" s="173"/>
      <c r="J84" s="173"/>
      <c r="K84" s="173"/>
    </row>
    <row r="85" spans="1:11" ht="18.75" customHeight="1" x14ac:dyDescent="0.2">
      <c r="C85" s="191"/>
      <c r="D85" s="247"/>
      <c r="E85" s="173"/>
      <c r="F85" s="265"/>
      <c r="G85" s="173"/>
      <c r="H85" s="192"/>
      <c r="I85" s="173"/>
      <c r="J85" s="173"/>
      <c r="K85" s="173"/>
    </row>
    <row r="86" spans="1:11" ht="18.75" customHeight="1" x14ac:dyDescent="0.2">
      <c r="C86" s="191"/>
      <c r="D86" s="247"/>
      <c r="E86" s="173"/>
      <c r="F86" s="265"/>
      <c r="G86" s="173"/>
      <c r="H86" s="192"/>
      <c r="I86" s="173"/>
      <c r="J86" s="173"/>
      <c r="K86" s="173"/>
    </row>
    <row r="87" spans="1:11" ht="18.75" customHeight="1" x14ac:dyDescent="0.2">
      <c r="A87" s="193"/>
      <c r="B87" s="193"/>
      <c r="D87" s="266"/>
      <c r="E87" s="189"/>
      <c r="F87" s="241"/>
      <c r="G87" s="190"/>
      <c r="I87" s="189"/>
      <c r="J87" s="189"/>
      <c r="K87" s="189"/>
    </row>
    <row r="88" spans="1:11" ht="18.75" customHeight="1" x14ac:dyDescent="0.2">
      <c r="A88" s="193"/>
      <c r="B88" s="193"/>
      <c r="D88" s="266"/>
      <c r="E88" s="189"/>
      <c r="F88" s="241"/>
      <c r="G88" s="190"/>
      <c r="I88" s="189"/>
      <c r="J88" s="189"/>
      <c r="K88" s="189"/>
    </row>
    <row r="89" spans="1:11" ht="18.75" customHeight="1" x14ac:dyDescent="0.2">
      <c r="D89" s="266"/>
      <c r="E89" s="189"/>
      <c r="F89" s="241"/>
      <c r="G89" s="190"/>
      <c r="I89" s="189"/>
      <c r="J89" s="189"/>
      <c r="K89" s="189"/>
    </row>
    <row r="90" spans="1:11" ht="18.75" customHeight="1" x14ac:dyDescent="0.2">
      <c r="A90" s="189"/>
      <c r="B90" s="189"/>
      <c r="C90" s="194"/>
      <c r="D90" s="267"/>
      <c r="E90" s="193"/>
      <c r="F90" s="241"/>
      <c r="G90" s="190"/>
      <c r="I90" s="189"/>
      <c r="J90" s="189"/>
      <c r="K90" s="189"/>
    </row>
    <row r="91" spans="1:11" ht="18.75" customHeight="1" x14ac:dyDescent="0.2">
      <c r="A91" s="189"/>
      <c r="B91" s="189"/>
      <c r="D91" s="266"/>
      <c r="E91" s="189"/>
      <c r="F91" s="241"/>
      <c r="G91" s="190"/>
      <c r="I91" s="189"/>
      <c r="J91" s="189"/>
      <c r="K91" s="189"/>
    </row>
    <row r="92" spans="1:11" ht="18.75" customHeight="1" x14ac:dyDescent="0.2">
      <c r="A92" s="189"/>
      <c r="B92" s="189"/>
      <c r="D92" s="266"/>
      <c r="E92" s="189"/>
      <c r="F92" s="241"/>
      <c r="G92" s="190"/>
      <c r="I92" s="189"/>
      <c r="J92" s="189"/>
      <c r="K92" s="189"/>
    </row>
    <row r="93" spans="1:11" ht="18.75" customHeight="1" x14ac:dyDescent="0.2">
      <c r="A93" s="189"/>
      <c r="B93" s="189"/>
      <c r="D93" s="266"/>
      <c r="E93" s="189"/>
      <c r="F93" s="241"/>
      <c r="G93" s="190"/>
    </row>
    <row r="94" spans="1:11" ht="18.75" customHeight="1" x14ac:dyDescent="0.2">
      <c r="A94" s="189"/>
      <c r="B94" s="189"/>
      <c r="D94" s="266"/>
      <c r="E94" s="189"/>
      <c r="F94" s="241"/>
      <c r="G94" s="190"/>
    </row>
    <row r="95" spans="1:11" ht="18.75" customHeight="1" x14ac:dyDescent="0.2">
      <c r="A95" s="189"/>
      <c r="B95" s="189"/>
      <c r="D95" s="266"/>
      <c r="E95" s="189"/>
      <c r="F95" s="241"/>
      <c r="G95" s="190"/>
    </row>
    <row r="96" spans="1:11" ht="18.75" customHeight="1" x14ac:dyDescent="0.2">
      <c r="A96" s="189"/>
      <c r="B96" s="189"/>
      <c r="D96" s="266"/>
      <c r="E96" s="189"/>
      <c r="F96" s="241"/>
      <c r="G96" s="190"/>
    </row>
    <row r="97" spans="1:7" ht="18.75" customHeight="1" x14ac:dyDescent="0.2">
      <c r="A97" s="189"/>
      <c r="B97" s="189"/>
      <c r="D97" s="266"/>
      <c r="E97" s="189"/>
      <c r="F97" s="241"/>
      <c r="G97" s="190"/>
    </row>
    <row r="98" spans="1:7" ht="18.75" customHeight="1" x14ac:dyDescent="0.2">
      <c r="A98" s="189"/>
      <c r="B98" s="189"/>
      <c r="D98" s="266"/>
      <c r="E98" s="189"/>
      <c r="F98" s="241"/>
      <c r="G98" s="190"/>
    </row>
    <row r="99" spans="1:7" ht="18.75" customHeight="1" x14ac:dyDescent="0.2">
      <c r="A99" s="189"/>
      <c r="B99" s="189"/>
      <c r="D99" s="266"/>
      <c r="E99" s="189"/>
      <c r="F99" s="241"/>
      <c r="G99" s="190"/>
    </row>
    <row r="100" spans="1:7" ht="18.75" customHeight="1" x14ac:dyDescent="0.2">
      <c r="A100" s="189"/>
      <c r="B100" s="189"/>
      <c r="D100" s="266"/>
      <c r="E100" s="189"/>
      <c r="F100" s="241"/>
      <c r="G100" s="190"/>
    </row>
    <row r="101" spans="1:7" ht="18.75" customHeight="1" x14ac:dyDescent="0.2">
      <c r="A101" s="189"/>
      <c r="B101" s="189"/>
      <c r="D101" s="266"/>
      <c r="E101" s="189"/>
      <c r="F101" s="241"/>
      <c r="G101" s="190"/>
    </row>
    <row r="102" spans="1:7" ht="18.75" customHeight="1" x14ac:dyDescent="0.2">
      <c r="A102" s="189"/>
      <c r="B102" s="189"/>
      <c r="D102" s="266"/>
      <c r="E102" s="189"/>
      <c r="F102" s="241"/>
      <c r="G102" s="190"/>
    </row>
    <row r="103" spans="1:7" ht="18.75" customHeight="1" x14ac:dyDescent="0.2">
      <c r="A103" s="189"/>
      <c r="B103" s="189"/>
      <c r="D103" s="266"/>
      <c r="E103" s="189"/>
      <c r="F103" s="241"/>
      <c r="G103" s="190"/>
    </row>
    <row r="104" spans="1:7" ht="18.75" customHeight="1" x14ac:dyDescent="0.2">
      <c r="A104" s="189"/>
      <c r="B104" s="189"/>
      <c r="D104" s="266"/>
      <c r="E104" s="189"/>
      <c r="F104" s="241"/>
      <c r="G104" s="190"/>
    </row>
    <row r="105" spans="1:7" ht="18.75" customHeight="1" x14ac:dyDescent="0.2">
      <c r="A105" s="189"/>
      <c r="B105" s="189"/>
      <c r="D105" s="266"/>
      <c r="E105" s="189"/>
      <c r="F105" s="241"/>
      <c r="G105" s="190"/>
    </row>
    <row r="106" spans="1:7" ht="18.75" customHeight="1" x14ac:dyDescent="0.2">
      <c r="A106" s="189"/>
      <c r="B106" s="189"/>
      <c r="D106" s="266"/>
      <c r="E106" s="189"/>
      <c r="F106" s="241"/>
      <c r="G106" s="190"/>
    </row>
    <row r="107" spans="1:7" ht="18.75" customHeight="1" x14ac:dyDescent="0.2">
      <c r="A107" s="189"/>
      <c r="B107" s="189"/>
      <c r="D107" s="266"/>
      <c r="E107" s="189"/>
      <c r="F107" s="241"/>
      <c r="G107" s="190"/>
    </row>
    <row r="108" spans="1:7" ht="18.75" customHeight="1" x14ac:dyDescent="0.2">
      <c r="A108" s="189"/>
      <c r="B108" s="189"/>
      <c r="D108" s="266"/>
      <c r="E108" s="189"/>
      <c r="F108" s="241"/>
      <c r="G108" s="190"/>
    </row>
    <row r="109" spans="1:7" ht="18.75" customHeight="1" x14ac:dyDescent="0.2">
      <c r="A109" s="189"/>
      <c r="B109" s="189"/>
      <c r="D109" s="266"/>
      <c r="E109" s="189"/>
      <c r="F109" s="241"/>
      <c r="G109" s="190"/>
    </row>
    <row r="110" spans="1:7" ht="18.75" customHeight="1" x14ac:dyDescent="0.2">
      <c r="A110" s="189"/>
      <c r="B110" s="189"/>
      <c r="D110" s="266"/>
      <c r="E110" s="189"/>
      <c r="F110" s="241"/>
      <c r="G110" s="190"/>
    </row>
    <row r="111" spans="1:7" ht="18.75" customHeight="1" x14ac:dyDescent="0.2">
      <c r="A111" s="189"/>
      <c r="B111" s="189"/>
      <c r="D111" s="266"/>
      <c r="E111" s="189"/>
      <c r="F111" s="241"/>
      <c r="G111" s="190"/>
    </row>
    <row r="112" spans="1:7" ht="18.75" customHeight="1" x14ac:dyDescent="0.2">
      <c r="A112" s="189"/>
      <c r="B112" s="189"/>
      <c r="D112" s="266"/>
      <c r="E112" s="189"/>
      <c r="F112" s="241"/>
      <c r="G112" s="190"/>
    </row>
    <row r="113" spans="1:11" ht="18.75" customHeight="1" x14ac:dyDescent="0.2">
      <c r="A113" s="189"/>
      <c r="B113" s="189"/>
      <c r="D113" s="266"/>
      <c r="E113" s="189"/>
      <c r="F113" s="241"/>
      <c r="G113" s="190"/>
    </row>
    <row r="114" spans="1:11" ht="18.75" customHeight="1" x14ac:dyDescent="0.2">
      <c r="A114" s="189"/>
      <c r="B114" s="189"/>
      <c r="D114" s="266"/>
      <c r="E114" s="189"/>
      <c r="F114" s="241"/>
      <c r="G114" s="190"/>
    </row>
    <row r="115" spans="1:11" ht="18.75" customHeight="1" x14ac:dyDescent="0.2">
      <c r="A115" s="189"/>
      <c r="B115" s="189"/>
      <c r="D115" s="266"/>
      <c r="E115" s="189"/>
      <c r="F115" s="241"/>
      <c r="G115" s="190"/>
    </row>
    <row r="116" spans="1:11" ht="18.75" customHeight="1" x14ac:dyDescent="0.2">
      <c r="A116" s="189"/>
      <c r="B116" s="189"/>
      <c r="D116" s="266"/>
      <c r="E116" s="189"/>
      <c r="F116" s="241"/>
      <c r="G116" s="190"/>
      <c r="I116" s="189"/>
      <c r="J116" s="189"/>
      <c r="K116" s="189"/>
    </row>
    <row r="117" spans="1:11" ht="18.75" customHeight="1" x14ac:dyDescent="0.2">
      <c r="A117" s="170"/>
      <c r="B117" s="170"/>
      <c r="F117" s="241"/>
      <c r="G117" s="190"/>
    </row>
    <row r="118" spans="1:11" ht="18.75" customHeight="1" x14ac:dyDescent="0.2">
      <c r="A118" s="189"/>
      <c r="B118" s="189"/>
      <c r="D118" s="266"/>
      <c r="E118" s="189"/>
      <c r="F118" s="241"/>
      <c r="G118" s="190"/>
      <c r="I118" s="189"/>
      <c r="J118" s="189"/>
      <c r="K118" s="189"/>
    </row>
    <row r="119" spans="1:11" ht="18.75" customHeight="1" x14ac:dyDescent="0.2">
      <c r="A119" s="189"/>
      <c r="B119" s="189"/>
      <c r="D119" s="266"/>
      <c r="E119" s="189"/>
      <c r="F119" s="241"/>
      <c r="G119" s="190"/>
      <c r="I119" s="189"/>
      <c r="J119" s="189"/>
      <c r="K119" s="189"/>
    </row>
    <row r="120" spans="1:11" ht="18.75" customHeight="1" x14ac:dyDescent="0.2">
      <c r="A120" s="189"/>
      <c r="B120" s="189"/>
      <c r="D120" s="266"/>
      <c r="E120" s="189"/>
      <c r="F120" s="241"/>
      <c r="G120" s="190"/>
      <c r="I120" s="189"/>
      <c r="J120" s="189"/>
      <c r="K120" s="189"/>
    </row>
    <row r="121" spans="1:11" ht="18.75" customHeight="1" x14ac:dyDescent="0.2">
      <c r="A121" s="189"/>
      <c r="B121" s="189"/>
      <c r="D121" s="266"/>
      <c r="E121" s="189"/>
      <c r="F121" s="241"/>
      <c r="G121" s="190"/>
      <c r="I121" s="189"/>
      <c r="J121" s="189"/>
      <c r="K121" s="189"/>
    </row>
    <row r="122" spans="1:11" ht="18.75" customHeight="1" x14ac:dyDescent="0.2">
      <c r="A122" s="189"/>
      <c r="B122" s="189"/>
      <c r="D122" s="266"/>
      <c r="E122" s="189"/>
      <c r="F122" s="241"/>
      <c r="G122" s="190"/>
      <c r="I122" s="189"/>
      <c r="J122" s="189"/>
      <c r="K122" s="189"/>
    </row>
    <row r="123" spans="1:11" ht="18.75" customHeight="1" x14ac:dyDescent="0.2">
      <c r="A123" s="189"/>
      <c r="B123" s="189"/>
      <c r="D123" s="266"/>
      <c r="E123" s="189"/>
      <c r="F123" s="241"/>
      <c r="G123" s="190"/>
      <c r="I123" s="189"/>
      <c r="J123" s="189"/>
      <c r="K123" s="189"/>
    </row>
    <row r="124" spans="1:11" ht="18.75" customHeight="1" x14ac:dyDescent="0.2">
      <c r="A124" s="189"/>
      <c r="B124" s="189"/>
      <c r="D124" s="266"/>
      <c r="E124" s="189"/>
      <c r="F124" s="241"/>
      <c r="G124" s="190"/>
      <c r="I124" s="189"/>
      <c r="J124" s="189"/>
      <c r="K124" s="189"/>
    </row>
    <row r="125" spans="1:11" ht="18.75" customHeight="1" x14ac:dyDescent="0.2">
      <c r="A125" s="189"/>
      <c r="B125" s="189"/>
      <c r="D125" s="266"/>
      <c r="E125" s="189"/>
      <c r="F125" s="241"/>
      <c r="G125" s="190"/>
      <c r="I125" s="189"/>
      <c r="J125" s="189"/>
      <c r="K125" s="189"/>
    </row>
    <row r="126" spans="1:11" ht="18.75" customHeight="1" x14ac:dyDescent="0.2">
      <c r="A126" s="189"/>
      <c r="B126" s="189"/>
      <c r="D126" s="266"/>
      <c r="E126" s="189"/>
      <c r="F126" s="241"/>
      <c r="G126" s="190"/>
      <c r="I126" s="189"/>
      <c r="J126" s="189"/>
      <c r="K126" s="189"/>
    </row>
    <row r="127" spans="1:11" ht="18.75" customHeight="1" x14ac:dyDescent="0.2">
      <c r="A127" s="189"/>
      <c r="B127" s="189"/>
      <c r="D127" s="266"/>
      <c r="E127" s="189"/>
      <c r="F127" s="241"/>
      <c r="G127" s="190"/>
      <c r="I127" s="189"/>
      <c r="J127" s="189"/>
      <c r="K127" s="189"/>
    </row>
    <row r="128" spans="1:11" ht="18.75" customHeight="1" x14ac:dyDescent="0.2">
      <c r="A128" s="189"/>
      <c r="B128" s="189"/>
      <c r="D128" s="266"/>
      <c r="E128" s="189"/>
      <c r="F128" s="241"/>
      <c r="G128" s="190"/>
      <c r="I128" s="189"/>
      <c r="J128" s="189"/>
      <c r="K128" s="189"/>
    </row>
    <row r="129" spans="1:11" ht="18.75" customHeight="1" x14ac:dyDescent="0.2">
      <c r="A129" s="189"/>
      <c r="B129" s="189"/>
      <c r="D129" s="266"/>
      <c r="E129" s="189"/>
      <c r="F129" s="241"/>
      <c r="G129" s="190"/>
      <c r="I129" s="189"/>
      <c r="J129" s="189"/>
      <c r="K129" s="189"/>
    </row>
    <row r="130" spans="1:11" ht="18.75" customHeight="1" x14ac:dyDescent="0.2">
      <c r="A130" s="189"/>
      <c r="B130" s="189"/>
      <c r="D130" s="266"/>
      <c r="E130" s="189"/>
      <c r="F130" s="241"/>
      <c r="G130" s="190"/>
      <c r="I130" s="189"/>
      <c r="J130" s="189"/>
      <c r="K130" s="189"/>
    </row>
    <row r="131" spans="1:11" ht="18.75" customHeight="1" x14ac:dyDescent="0.2">
      <c r="A131" s="189"/>
      <c r="B131" s="189"/>
      <c r="D131" s="266"/>
      <c r="E131" s="189"/>
      <c r="F131" s="241"/>
      <c r="G131" s="190"/>
      <c r="I131" s="189"/>
      <c r="J131" s="189"/>
      <c r="K131" s="189"/>
    </row>
    <row r="132" spans="1:11" ht="18.75" customHeight="1" x14ac:dyDescent="0.2">
      <c r="A132" s="193"/>
      <c r="B132" s="193"/>
      <c r="D132" s="266"/>
      <c r="E132" s="189"/>
      <c r="F132" s="241"/>
      <c r="G132" s="190"/>
      <c r="I132" s="189"/>
      <c r="J132" s="189"/>
      <c r="K132" s="189"/>
    </row>
    <row r="133" spans="1:11" ht="18.75" customHeight="1" x14ac:dyDescent="0.2">
      <c r="A133" s="193"/>
      <c r="B133" s="193"/>
      <c r="D133" s="266"/>
      <c r="E133" s="189"/>
      <c r="F133" s="241"/>
      <c r="G133" s="190"/>
      <c r="I133" s="189"/>
      <c r="J133" s="189"/>
      <c r="K133" s="189"/>
    </row>
    <row r="134" spans="1:11" ht="18.75" customHeight="1" x14ac:dyDescent="0.2">
      <c r="A134" s="193"/>
      <c r="B134" s="193"/>
      <c r="D134" s="266"/>
      <c r="E134" s="189"/>
      <c r="F134" s="241"/>
      <c r="G134" s="190"/>
      <c r="I134" s="189"/>
      <c r="J134" s="189"/>
      <c r="K134" s="189"/>
    </row>
    <row r="135" spans="1:11" ht="18.75" customHeight="1" x14ac:dyDescent="0.2">
      <c r="A135" s="189"/>
      <c r="B135" s="189"/>
      <c r="D135" s="266"/>
      <c r="E135" s="189"/>
      <c r="F135" s="241"/>
      <c r="G135" s="190"/>
      <c r="I135" s="189"/>
      <c r="J135" s="189"/>
      <c r="K135" s="189"/>
    </row>
    <row r="136" spans="1:11" ht="18.75" customHeight="1" x14ac:dyDescent="0.2">
      <c r="A136" s="189"/>
      <c r="B136" s="189"/>
      <c r="D136" s="266"/>
      <c r="E136" s="189"/>
      <c r="F136" s="241"/>
      <c r="G136" s="190"/>
      <c r="I136" s="189"/>
      <c r="J136" s="189"/>
      <c r="K136" s="189"/>
    </row>
    <row r="137" spans="1:11" ht="18.75" customHeight="1" x14ac:dyDescent="0.2">
      <c r="A137" s="189"/>
      <c r="B137" s="189"/>
      <c r="D137" s="266"/>
      <c r="E137" s="189"/>
      <c r="F137" s="241"/>
      <c r="G137" s="190"/>
      <c r="I137" s="189"/>
      <c r="J137" s="189"/>
      <c r="K137" s="189"/>
    </row>
    <row r="138" spans="1:11" ht="18.75" customHeight="1" x14ac:dyDescent="0.2">
      <c r="A138" s="193"/>
      <c r="B138" s="193"/>
      <c r="D138" s="266"/>
      <c r="E138" s="189"/>
      <c r="F138" s="241"/>
      <c r="G138" s="190"/>
      <c r="I138" s="189"/>
      <c r="J138" s="189"/>
      <c r="K138" s="189"/>
    </row>
    <row r="139" spans="1:11" ht="18.75" customHeight="1" x14ac:dyDescent="0.2">
      <c r="A139" s="193"/>
      <c r="B139" s="193"/>
      <c r="D139" s="266"/>
      <c r="E139" s="189"/>
      <c r="F139" s="241"/>
      <c r="G139" s="190"/>
      <c r="I139" s="189"/>
      <c r="J139" s="189"/>
      <c r="K139" s="189"/>
    </row>
    <row r="140" spans="1:11" ht="18.75" customHeight="1" x14ac:dyDescent="0.2">
      <c r="A140" s="193"/>
      <c r="B140" s="193"/>
      <c r="D140" s="266"/>
      <c r="E140" s="189"/>
      <c r="F140" s="241"/>
      <c r="G140" s="190"/>
      <c r="I140" s="189"/>
      <c r="J140" s="189"/>
      <c r="K140" s="189"/>
    </row>
    <row r="141" spans="1:11" ht="18.75" customHeight="1" x14ac:dyDescent="0.2">
      <c r="A141" s="193"/>
      <c r="B141" s="193"/>
      <c r="D141" s="266"/>
      <c r="E141" s="189"/>
      <c r="F141" s="241"/>
      <c r="G141" s="190"/>
      <c r="I141" s="189"/>
      <c r="J141" s="189"/>
      <c r="K141" s="189"/>
    </row>
    <row r="142" spans="1:11" ht="18.75" customHeight="1" x14ac:dyDescent="0.2">
      <c r="A142" s="193"/>
      <c r="B142" s="193"/>
      <c r="D142" s="266"/>
      <c r="E142" s="189"/>
      <c r="F142" s="241"/>
      <c r="G142" s="190"/>
      <c r="I142" s="189"/>
      <c r="J142" s="189"/>
      <c r="K142" s="189"/>
    </row>
    <row r="143" spans="1:11" ht="18.75" customHeight="1" x14ac:dyDescent="0.2">
      <c r="A143" s="193"/>
      <c r="B143" s="193"/>
      <c r="D143" s="266"/>
      <c r="E143" s="189"/>
      <c r="F143" s="241"/>
      <c r="G143" s="190"/>
      <c r="I143" s="189"/>
      <c r="J143" s="189"/>
      <c r="K143" s="189"/>
    </row>
    <row r="144" spans="1:11" ht="18.75" customHeight="1" x14ac:dyDescent="0.2">
      <c r="A144" s="193"/>
      <c r="B144" s="193"/>
      <c r="D144" s="266"/>
      <c r="E144" s="189"/>
      <c r="F144" s="241"/>
      <c r="G144" s="190"/>
      <c r="I144" s="189"/>
      <c r="J144" s="189"/>
      <c r="K144" s="189"/>
    </row>
    <row r="145" spans="1:11" ht="18.75" customHeight="1" x14ac:dyDescent="0.2">
      <c r="A145" s="193"/>
      <c r="B145" s="193"/>
      <c r="D145" s="266"/>
      <c r="E145" s="189"/>
      <c r="F145" s="241"/>
      <c r="G145" s="190"/>
      <c r="I145" s="189"/>
      <c r="J145" s="189"/>
      <c r="K145" s="189"/>
    </row>
    <row r="146" spans="1:11" ht="18.75" customHeight="1" x14ac:dyDescent="0.2">
      <c r="A146" s="193"/>
      <c r="B146" s="193"/>
      <c r="D146" s="266"/>
      <c r="E146" s="189"/>
      <c r="F146" s="241"/>
      <c r="G146" s="190"/>
      <c r="I146" s="189"/>
      <c r="J146" s="189"/>
      <c r="K146" s="189"/>
    </row>
    <row r="147" spans="1:11" ht="18.75" customHeight="1" x14ac:dyDescent="0.2">
      <c r="A147" s="193"/>
      <c r="B147" s="193"/>
      <c r="D147" s="266"/>
      <c r="E147" s="189"/>
      <c r="F147" s="241"/>
      <c r="G147" s="190"/>
      <c r="I147" s="189"/>
      <c r="J147" s="189"/>
      <c r="K147" s="189"/>
    </row>
    <row r="148" spans="1:11" ht="18.75" customHeight="1" x14ac:dyDescent="0.2">
      <c r="A148" s="193"/>
      <c r="B148" s="193"/>
      <c r="D148" s="266"/>
      <c r="E148" s="189"/>
      <c r="F148" s="241"/>
      <c r="G148" s="190"/>
      <c r="I148" s="189"/>
      <c r="J148" s="189"/>
      <c r="K148" s="189"/>
    </row>
    <row r="149" spans="1:11" ht="18.75" customHeight="1" x14ac:dyDescent="0.2">
      <c r="A149" s="193"/>
      <c r="B149" s="193"/>
      <c r="D149" s="266"/>
      <c r="E149" s="189"/>
      <c r="F149" s="241"/>
      <c r="G149" s="190"/>
      <c r="I149" s="189"/>
      <c r="J149" s="189"/>
      <c r="K149" s="189"/>
    </row>
    <row r="150" spans="1:11" ht="18.75" customHeight="1" x14ac:dyDescent="0.2">
      <c r="A150" s="193"/>
      <c r="B150" s="193"/>
      <c r="D150" s="266"/>
      <c r="E150" s="189"/>
      <c r="F150" s="241"/>
      <c r="G150" s="190"/>
      <c r="I150" s="189"/>
      <c r="J150" s="189"/>
      <c r="K150" s="189"/>
    </row>
    <row r="151" spans="1:11" ht="18.75" customHeight="1" x14ac:dyDescent="0.2">
      <c r="A151" s="193"/>
      <c r="B151" s="193"/>
      <c r="D151" s="266"/>
      <c r="E151" s="189"/>
      <c r="F151" s="241"/>
      <c r="G151" s="190"/>
      <c r="I151" s="189"/>
      <c r="J151" s="189"/>
      <c r="K151" s="189"/>
    </row>
    <row r="152" spans="1:11" ht="18.75" customHeight="1" x14ac:dyDescent="0.2">
      <c r="A152" s="193"/>
      <c r="B152" s="193"/>
      <c r="D152" s="266"/>
      <c r="E152" s="189"/>
      <c r="F152" s="241"/>
      <c r="G152" s="190"/>
      <c r="I152" s="189"/>
      <c r="J152" s="189"/>
      <c r="K152" s="189"/>
    </row>
  </sheetData>
  <autoFilter ref="A2:K65"/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B54" workbookViewId="0">
      <selection activeCell="H72" sqref="H72"/>
    </sheetView>
  </sheetViews>
  <sheetFormatPr baseColWidth="10" defaultColWidth="11.42578125" defaultRowHeight="12" x14ac:dyDescent="0.2"/>
  <cols>
    <col min="1" max="1" width="3.42578125" style="174" hidden="1" customWidth="1"/>
    <col min="2" max="2" width="3.42578125" style="174" customWidth="1"/>
    <col min="3" max="3" width="11" style="171" customWidth="1"/>
    <col min="4" max="4" width="11.42578125" style="170"/>
    <col min="5" max="5" width="11.140625" style="170" customWidth="1"/>
    <col min="6" max="6" width="16.85546875" style="169" customWidth="1"/>
    <col min="7" max="7" width="20.140625" style="170" customWidth="1"/>
    <col min="8" max="8" width="13.42578125" style="172" customWidth="1"/>
    <col min="9" max="16384" width="11.42578125" style="170"/>
  </cols>
  <sheetData>
    <row r="1" spans="1:8" ht="24" customHeight="1" x14ac:dyDescent="0.2">
      <c r="A1" s="463" t="s">
        <v>672</v>
      </c>
      <c r="B1" s="464"/>
      <c r="C1" s="465"/>
      <c r="D1" s="464"/>
      <c r="E1" s="464"/>
      <c r="F1" s="464"/>
      <c r="G1" s="464"/>
      <c r="H1" s="464"/>
    </row>
    <row r="2" spans="1:8" s="154" customFormat="1" ht="32.25" customHeight="1" x14ac:dyDescent="0.2">
      <c r="A2" s="115" t="s">
        <v>551</v>
      </c>
      <c r="B2" s="115"/>
      <c r="C2" s="175" t="s">
        <v>478</v>
      </c>
      <c r="D2" s="108" t="s">
        <v>652</v>
      </c>
      <c r="E2" s="108" t="s">
        <v>501</v>
      </c>
      <c r="F2" s="155" t="s">
        <v>267</v>
      </c>
      <c r="G2" s="155" t="s">
        <v>552</v>
      </c>
      <c r="H2" s="156" t="s">
        <v>553</v>
      </c>
    </row>
    <row r="3" spans="1:8" ht="24" customHeight="1" x14ac:dyDescent="0.2">
      <c r="A3" s="176">
        <v>1</v>
      </c>
      <c r="B3" s="176">
        <v>1</v>
      </c>
      <c r="C3" s="181">
        <v>1102385565</v>
      </c>
      <c r="D3" s="180" t="s">
        <v>555</v>
      </c>
      <c r="E3" s="170" t="s">
        <v>557</v>
      </c>
      <c r="F3" s="169" t="s">
        <v>496</v>
      </c>
      <c r="G3" s="170" t="s">
        <v>558</v>
      </c>
      <c r="H3" s="172">
        <v>1200000</v>
      </c>
    </row>
    <row r="4" spans="1:8" ht="30" customHeight="1" x14ac:dyDescent="0.2">
      <c r="A4" s="176"/>
      <c r="B4" s="176">
        <f>+B3+1</f>
        <v>2</v>
      </c>
      <c r="C4" s="181">
        <v>1098701483</v>
      </c>
      <c r="D4" s="180" t="s">
        <v>632</v>
      </c>
      <c r="E4" s="170" t="s">
        <v>662</v>
      </c>
      <c r="F4" s="169" t="s">
        <v>658</v>
      </c>
      <c r="G4" s="170" t="s">
        <v>571</v>
      </c>
      <c r="H4" s="172">
        <v>1125000</v>
      </c>
    </row>
    <row r="5" spans="1:8" ht="24" customHeight="1" x14ac:dyDescent="0.2">
      <c r="A5" s="176">
        <v>3</v>
      </c>
      <c r="B5" s="176">
        <f t="shared" ref="B5:B59" si="0">+B4+1</f>
        <v>3</v>
      </c>
      <c r="C5" s="181">
        <v>1098668016</v>
      </c>
      <c r="D5" s="180" t="s">
        <v>559</v>
      </c>
      <c r="E5" s="170" t="s">
        <v>560</v>
      </c>
      <c r="F5" s="169" t="s">
        <v>266</v>
      </c>
      <c r="G5" s="170" t="s">
        <v>561</v>
      </c>
      <c r="H5" s="172">
        <v>2350000</v>
      </c>
    </row>
    <row r="6" spans="1:8" ht="24" customHeight="1" x14ac:dyDescent="0.2">
      <c r="A6" s="176">
        <v>4</v>
      </c>
      <c r="B6" s="176">
        <f t="shared" si="0"/>
        <v>4</v>
      </c>
      <c r="C6" s="181">
        <v>1095766098</v>
      </c>
      <c r="D6" s="180" t="s">
        <v>562</v>
      </c>
      <c r="E6" s="170" t="s">
        <v>308</v>
      </c>
      <c r="F6" s="169" t="s">
        <v>266</v>
      </c>
      <c r="G6" s="170" t="s">
        <v>561</v>
      </c>
      <c r="H6" s="172">
        <v>2350000</v>
      </c>
    </row>
    <row r="7" spans="1:8" ht="24" customHeight="1" x14ac:dyDescent="0.2">
      <c r="A7" s="176">
        <v>7</v>
      </c>
      <c r="B7" s="176" t="e">
        <f>+#REF!+1</f>
        <v>#REF!</v>
      </c>
      <c r="C7" s="181">
        <v>13745792</v>
      </c>
      <c r="D7" s="180" t="s">
        <v>563</v>
      </c>
      <c r="E7" s="170" t="s">
        <v>564</v>
      </c>
      <c r="F7" s="169" t="s">
        <v>266</v>
      </c>
      <c r="G7" s="170" t="s">
        <v>561</v>
      </c>
      <c r="H7" s="172">
        <v>2350000</v>
      </c>
    </row>
    <row r="8" spans="1:8" ht="24" customHeight="1" x14ac:dyDescent="0.2">
      <c r="A8" s="176">
        <v>8</v>
      </c>
      <c r="B8" s="176" t="e">
        <f t="shared" si="0"/>
        <v>#REF!</v>
      </c>
      <c r="C8" s="181">
        <v>37720692</v>
      </c>
      <c r="D8" s="180" t="s">
        <v>565</v>
      </c>
      <c r="E8" s="170" t="s">
        <v>566</v>
      </c>
      <c r="F8" s="169" t="s">
        <v>266</v>
      </c>
      <c r="G8" s="170" t="s">
        <v>561</v>
      </c>
      <c r="H8" s="172">
        <v>2350000</v>
      </c>
    </row>
    <row r="9" spans="1:8" ht="24" customHeight="1" x14ac:dyDescent="0.2">
      <c r="A9" s="176">
        <v>9</v>
      </c>
      <c r="B9" s="176" t="e">
        <f t="shared" si="0"/>
        <v>#REF!</v>
      </c>
      <c r="C9" s="181">
        <v>60267042</v>
      </c>
      <c r="D9" s="180" t="s">
        <v>567</v>
      </c>
      <c r="E9" s="170" t="s">
        <v>340</v>
      </c>
      <c r="F9" s="169" t="s">
        <v>266</v>
      </c>
      <c r="G9" s="170" t="s">
        <v>561</v>
      </c>
      <c r="H9" s="172">
        <v>2350000</v>
      </c>
    </row>
    <row r="10" spans="1:8" ht="24" customHeight="1" x14ac:dyDescent="0.2">
      <c r="A10" s="176">
        <v>10</v>
      </c>
      <c r="B10" s="176" t="e">
        <f t="shared" si="0"/>
        <v>#REF!</v>
      </c>
      <c r="C10" s="181">
        <v>1065587118</v>
      </c>
      <c r="D10" s="170" t="s">
        <v>568</v>
      </c>
      <c r="E10" s="170" t="s">
        <v>339</v>
      </c>
      <c r="F10" s="169" t="s">
        <v>266</v>
      </c>
      <c r="G10" s="170" t="s">
        <v>561</v>
      </c>
      <c r="H10" s="172">
        <v>2350000</v>
      </c>
    </row>
    <row r="11" spans="1:8" ht="24" customHeight="1" x14ac:dyDescent="0.2">
      <c r="A11" s="176">
        <v>11</v>
      </c>
      <c r="B11" s="176" t="e">
        <f t="shared" si="0"/>
        <v>#REF!</v>
      </c>
      <c r="C11" s="181">
        <v>63555548</v>
      </c>
      <c r="D11" s="180" t="s">
        <v>569</v>
      </c>
      <c r="E11" s="170" t="s">
        <v>570</v>
      </c>
      <c r="F11" s="169" t="s">
        <v>266</v>
      </c>
      <c r="G11" s="170" t="s">
        <v>561</v>
      </c>
      <c r="H11" s="172">
        <v>1762500</v>
      </c>
    </row>
    <row r="12" spans="1:8" ht="24" customHeight="1" x14ac:dyDescent="0.2">
      <c r="A12" s="176">
        <v>12</v>
      </c>
      <c r="B12" s="176" t="e">
        <f t="shared" si="0"/>
        <v>#REF!</v>
      </c>
      <c r="C12" s="181">
        <v>63396539</v>
      </c>
      <c r="D12" s="170" t="s">
        <v>310</v>
      </c>
      <c r="E12" s="170" t="s">
        <v>312</v>
      </c>
      <c r="F12" s="169" t="s">
        <v>266</v>
      </c>
      <c r="G12" s="170" t="s">
        <v>561</v>
      </c>
      <c r="H12" s="172">
        <v>2350000</v>
      </c>
    </row>
    <row r="13" spans="1:8" ht="41.25" customHeight="1" x14ac:dyDescent="0.2">
      <c r="A13" s="176">
        <v>13</v>
      </c>
      <c r="B13" s="176" t="e">
        <f t="shared" si="0"/>
        <v>#REF!</v>
      </c>
      <c r="C13" s="181">
        <v>1098602053</v>
      </c>
      <c r="D13" s="170" t="s">
        <v>314</v>
      </c>
      <c r="E13" s="170" t="s">
        <v>315</v>
      </c>
      <c r="F13" s="169" t="s">
        <v>317</v>
      </c>
      <c r="G13" s="170" t="s">
        <v>571</v>
      </c>
      <c r="H13" s="172">
        <v>1125000</v>
      </c>
    </row>
    <row r="14" spans="1:8" ht="41.25" customHeight="1" x14ac:dyDescent="0.2">
      <c r="A14" s="176">
        <v>14</v>
      </c>
      <c r="B14" s="176" t="e">
        <f t="shared" si="0"/>
        <v>#REF!</v>
      </c>
      <c r="C14" s="181">
        <v>1090445738</v>
      </c>
      <c r="D14" s="180" t="s">
        <v>503</v>
      </c>
      <c r="E14" s="170" t="s">
        <v>504</v>
      </c>
      <c r="F14" s="169" t="s">
        <v>572</v>
      </c>
      <c r="G14" s="170" t="s">
        <v>558</v>
      </c>
      <c r="H14" s="172">
        <v>1045000</v>
      </c>
    </row>
    <row r="15" spans="1:8" ht="24" customHeight="1" x14ac:dyDescent="0.2">
      <c r="A15" s="176">
        <v>15</v>
      </c>
      <c r="B15" s="176" t="e">
        <f t="shared" si="0"/>
        <v>#REF!</v>
      </c>
      <c r="C15" s="181">
        <v>1064802409</v>
      </c>
      <c r="D15" s="180" t="s">
        <v>318</v>
      </c>
      <c r="E15" s="170" t="s">
        <v>319</v>
      </c>
      <c r="F15" s="169" t="s">
        <v>266</v>
      </c>
      <c r="G15" s="170" t="s">
        <v>561</v>
      </c>
      <c r="H15" s="172">
        <v>2350000</v>
      </c>
    </row>
    <row r="16" spans="1:8" ht="24" customHeight="1" x14ac:dyDescent="0.2">
      <c r="A16" s="176">
        <v>16</v>
      </c>
      <c r="B16" s="176" t="e">
        <f t="shared" si="0"/>
        <v>#REF!</v>
      </c>
      <c r="C16" s="181">
        <v>1098636353</v>
      </c>
      <c r="D16" s="170" t="s">
        <v>573</v>
      </c>
      <c r="E16" s="170" t="s">
        <v>574</v>
      </c>
      <c r="F16" s="169" t="s">
        <v>266</v>
      </c>
      <c r="G16" s="170" t="s">
        <v>561</v>
      </c>
      <c r="H16" s="172">
        <v>2350000</v>
      </c>
    </row>
    <row r="17" spans="1:8" ht="24" customHeight="1" x14ac:dyDescent="0.2">
      <c r="A17" s="176"/>
      <c r="B17" s="176" t="e">
        <f t="shared" si="0"/>
        <v>#REF!</v>
      </c>
      <c r="C17" s="181">
        <v>37724198</v>
      </c>
      <c r="D17" s="170" t="s">
        <v>575</v>
      </c>
      <c r="E17" s="170" t="s">
        <v>576</v>
      </c>
      <c r="F17" s="169" t="s">
        <v>266</v>
      </c>
      <c r="G17" s="170" t="s">
        <v>561</v>
      </c>
      <c r="H17" s="172">
        <v>2250000</v>
      </c>
    </row>
    <row r="18" spans="1:8" ht="24" customHeight="1" x14ac:dyDescent="0.2">
      <c r="A18" s="176">
        <v>17</v>
      </c>
      <c r="B18" s="176" t="e">
        <f t="shared" si="0"/>
        <v>#REF!</v>
      </c>
      <c r="C18" s="181">
        <v>63532354</v>
      </c>
      <c r="D18" s="170" t="s">
        <v>321</v>
      </c>
      <c r="E18" s="170" t="s">
        <v>322</v>
      </c>
      <c r="F18" s="169" t="s">
        <v>324</v>
      </c>
      <c r="G18" s="170" t="s">
        <v>561</v>
      </c>
      <c r="H18" s="172">
        <v>2350000</v>
      </c>
    </row>
    <row r="19" spans="1:8" ht="24" customHeight="1" x14ac:dyDescent="0.2">
      <c r="A19" s="176">
        <v>18</v>
      </c>
      <c r="B19" s="176" t="e">
        <f t="shared" si="0"/>
        <v>#REF!</v>
      </c>
      <c r="C19" s="171">
        <v>37512213</v>
      </c>
      <c r="D19" s="180" t="s">
        <v>325</v>
      </c>
      <c r="E19" s="170" t="s">
        <v>327</v>
      </c>
      <c r="F19" s="169" t="s">
        <v>328</v>
      </c>
      <c r="G19" s="170" t="s">
        <v>577</v>
      </c>
      <c r="H19" s="172">
        <v>3000000</v>
      </c>
    </row>
    <row r="20" spans="1:8" ht="24" customHeight="1" x14ac:dyDescent="0.2">
      <c r="A20" s="176">
        <v>19</v>
      </c>
      <c r="B20" s="176" t="e">
        <f t="shared" si="0"/>
        <v>#REF!</v>
      </c>
      <c r="C20" s="171">
        <v>37841016</v>
      </c>
      <c r="D20" s="180" t="s">
        <v>578</v>
      </c>
      <c r="E20" s="170" t="s">
        <v>366</v>
      </c>
      <c r="F20" s="169" t="s">
        <v>579</v>
      </c>
      <c r="G20" s="170" t="s">
        <v>577</v>
      </c>
      <c r="H20" s="172">
        <v>3000000</v>
      </c>
    </row>
    <row r="21" spans="1:8" ht="24" customHeight="1" x14ac:dyDescent="0.2">
      <c r="A21" s="176">
        <v>20</v>
      </c>
      <c r="B21" s="176" t="e">
        <f t="shared" si="0"/>
        <v>#REF!</v>
      </c>
      <c r="C21" s="171">
        <v>1098639628</v>
      </c>
      <c r="D21" s="180" t="s">
        <v>669</v>
      </c>
      <c r="E21" s="170" t="s">
        <v>507</v>
      </c>
      <c r="F21" s="169" t="s">
        <v>572</v>
      </c>
      <c r="G21" s="170" t="s">
        <v>558</v>
      </c>
      <c r="H21" s="172">
        <v>1100000</v>
      </c>
    </row>
    <row r="22" spans="1:8" ht="24" customHeight="1" x14ac:dyDescent="0.2">
      <c r="A22" s="176"/>
      <c r="B22" s="176" t="e">
        <f t="shared" si="0"/>
        <v>#REF!</v>
      </c>
      <c r="C22" s="171">
        <v>1098761030</v>
      </c>
      <c r="D22" s="180" t="s">
        <v>580</v>
      </c>
      <c r="E22" s="170" t="s">
        <v>581</v>
      </c>
      <c r="F22" s="169" t="s">
        <v>266</v>
      </c>
      <c r="G22" s="170" t="s">
        <v>561</v>
      </c>
      <c r="H22" s="172">
        <v>1125000</v>
      </c>
    </row>
    <row r="23" spans="1:8" ht="12.75" customHeight="1" x14ac:dyDescent="0.2">
      <c r="A23" s="176">
        <v>21</v>
      </c>
      <c r="B23" s="176" t="e">
        <f t="shared" si="0"/>
        <v>#REF!</v>
      </c>
      <c r="C23" s="181">
        <v>37729980</v>
      </c>
      <c r="D23" s="180" t="s">
        <v>506</v>
      </c>
      <c r="E23" s="170" t="s">
        <v>507</v>
      </c>
      <c r="F23" s="169" t="s">
        <v>572</v>
      </c>
      <c r="G23" s="170" t="s">
        <v>558</v>
      </c>
      <c r="H23" s="172">
        <v>1200000</v>
      </c>
    </row>
    <row r="24" spans="1:8" ht="27" customHeight="1" x14ac:dyDescent="0.2">
      <c r="A24" s="176">
        <v>22</v>
      </c>
      <c r="B24" s="176" t="e">
        <f t="shared" si="0"/>
        <v>#REF!</v>
      </c>
      <c r="C24" s="171">
        <v>37713830</v>
      </c>
      <c r="D24" s="180" t="s">
        <v>329</v>
      </c>
      <c r="E24" s="170" t="s">
        <v>625</v>
      </c>
      <c r="F24" s="169" t="s">
        <v>626</v>
      </c>
      <c r="G24" s="170" t="s">
        <v>577</v>
      </c>
      <c r="H24" s="172">
        <v>3000000</v>
      </c>
    </row>
    <row r="25" spans="1:8" ht="24" customHeight="1" x14ac:dyDescent="0.2">
      <c r="A25" s="176">
        <v>23</v>
      </c>
      <c r="B25" s="176" t="e">
        <f t="shared" si="0"/>
        <v>#REF!</v>
      </c>
      <c r="C25" s="181">
        <v>63528940</v>
      </c>
      <c r="D25" s="180" t="s">
        <v>329</v>
      </c>
      <c r="E25" s="170" t="s">
        <v>331</v>
      </c>
      <c r="F25" s="169" t="s">
        <v>266</v>
      </c>
      <c r="G25" s="170" t="s">
        <v>561</v>
      </c>
      <c r="H25" s="172">
        <v>1175000</v>
      </c>
    </row>
    <row r="26" spans="1:8" ht="24" customHeight="1" x14ac:dyDescent="0.2">
      <c r="A26" s="176">
        <v>24</v>
      </c>
      <c r="B26" s="176" t="e">
        <f t="shared" si="0"/>
        <v>#REF!</v>
      </c>
      <c r="C26" s="181">
        <v>63506109</v>
      </c>
      <c r="D26" s="180" t="s">
        <v>582</v>
      </c>
      <c r="E26" s="170" t="s">
        <v>583</v>
      </c>
      <c r="F26" s="169" t="s">
        <v>266</v>
      </c>
      <c r="G26" s="170" t="s">
        <v>561</v>
      </c>
      <c r="H26" s="172">
        <v>2350000</v>
      </c>
    </row>
    <row r="27" spans="1:8" ht="24" customHeight="1" x14ac:dyDescent="0.2">
      <c r="A27" s="176">
        <v>26</v>
      </c>
      <c r="B27" s="176" t="e">
        <f t="shared" si="0"/>
        <v>#REF!</v>
      </c>
      <c r="C27" s="181">
        <v>1098718401</v>
      </c>
      <c r="D27" s="180" t="s">
        <v>333</v>
      </c>
      <c r="E27" s="170" t="s">
        <v>335</v>
      </c>
      <c r="F27" s="169" t="s">
        <v>270</v>
      </c>
      <c r="G27" s="170" t="s">
        <v>561</v>
      </c>
      <c r="H27" s="172">
        <v>2350000</v>
      </c>
    </row>
    <row r="28" spans="1:8" ht="24" customHeight="1" x14ac:dyDescent="0.2">
      <c r="A28" s="176">
        <v>27</v>
      </c>
      <c r="B28" s="176" t="e">
        <f t="shared" si="0"/>
        <v>#REF!</v>
      </c>
      <c r="C28" s="181">
        <v>1098627058</v>
      </c>
      <c r="D28" s="180" t="s">
        <v>337</v>
      </c>
      <c r="E28" s="170" t="s">
        <v>339</v>
      </c>
      <c r="F28" s="169" t="s">
        <v>266</v>
      </c>
      <c r="G28" s="170" t="s">
        <v>561</v>
      </c>
      <c r="H28" s="172">
        <v>2350000</v>
      </c>
    </row>
    <row r="29" spans="1:8" ht="24" customHeight="1" x14ac:dyDescent="0.2">
      <c r="A29" s="176">
        <v>28</v>
      </c>
      <c r="B29" s="176" t="e">
        <f t="shared" si="0"/>
        <v>#REF!</v>
      </c>
      <c r="C29" s="181">
        <v>1095919162</v>
      </c>
      <c r="D29" s="180" t="s">
        <v>508</v>
      </c>
      <c r="E29" s="170" t="s">
        <v>509</v>
      </c>
      <c r="F29" s="169" t="s">
        <v>572</v>
      </c>
      <c r="G29" s="170" t="s">
        <v>558</v>
      </c>
      <c r="H29" s="172">
        <v>1200000</v>
      </c>
    </row>
    <row r="30" spans="1:8" ht="24" customHeight="1" x14ac:dyDescent="0.2">
      <c r="A30" s="176">
        <v>30</v>
      </c>
      <c r="B30" s="176" t="e">
        <f>+#REF!+1</f>
        <v>#REF!</v>
      </c>
      <c r="C30" s="181">
        <v>1098614777</v>
      </c>
      <c r="D30" s="180" t="s">
        <v>586</v>
      </c>
      <c r="E30" s="170" t="s">
        <v>587</v>
      </c>
      <c r="F30" s="169" t="s">
        <v>266</v>
      </c>
      <c r="G30" s="170" t="s">
        <v>561</v>
      </c>
      <c r="H30" s="172">
        <v>2350000</v>
      </c>
    </row>
    <row r="31" spans="1:8" ht="24" customHeight="1" x14ac:dyDescent="0.2">
      <c r="A31" s="176">
        <v>32</v>
      </c>
      <c r="B31" s="176" t="e">
        <f t="shared" si="0"/>
        <v>#REF!</v>
      </c>
      <c r="C31" s="181">
        <v>1098707369</v>
      </c>
      <c r="D31" s="180" t="s">
        <v>588</v>
      </c>
      <c r="E31" s="170" t="s">
        <v>589</v>
      </c>
      <c r="F31" s="169" t="s">
        <v>266</v>
      </c>
      <c r="G31" s="170" t="s">
        <v>561</v>
      </c>
      <c r="H31" s="172">
        <v>2350000</v>
      </c>
    </row>
    <row r="32" spans="1:8" ht="24" customHeight="1" x14ac:dyDescent="0.2">
      <c r="A32" s="176"/>
      <c r="B32" s="176" t="e">
        <f t="shared" si="0"/>
        <v>#REF!</v>
      </c>
      <c r="C32" s="181">
        <v>52582118</v>
      </c>
      <c r="D32" s="180" t="s">
        <v>344</v>
      </c>
      <c r="E32" s="170" t="s">
        <v>331</v>
      </c>
      <c r="F32" s="169" t="s">
        <v>270</v>
      </c>
      <c r="G32" s="170" t="s">
        <v>561</v>
      </c>
      <c r="H32" s="172">
        <v>2250000</v>
      </c>
    </row>
    <row r="33" spans="1:8" ht="19.5" customHeight="1" x14ac:dyDescent="0.2">
      <c r="A33" s="176"/>
      <c r="B33" s="176" t="e">
        <f t="shared" si="0"/>
        <v>#REF!</v>
      </c>
      <c r="C33" s="181">
        <v>37728235</v>
      </c>
      <c r="D33" s="180" t="s">
        <v>512</v>
      </c>
      <c r="E33" s="170" t="s">
        <v>514</v>
      </c>
      <c r="F33" s="169" t="s">
        <v>572</v>
      </c>
      <c r="G33" s="170" t="s">
        <v>558</v>
      </c>
      <c r="H33" s="172">
        <v>1100000</v>
      </c>
    </row>
    <row r="34" spans="1:8" ht="24" customHeight="1" x14ac:dyDescent="0.2">
      <c r="A34" s="176">
        <v>34</v>
      </c>
      <c r="B34" s="176" t="e">
        <f>+#REF!+1</f>
        <v>#REF!</v>
      </c>
      <c r="C34" s="181">
        <v>1098678934</v>
      </c>
      <c r="D34" s="180" t="s">
        <v>330</v>
      </c>
      <c r="E34" s="170" t="s">
        <v>523</v>
      </c>
      <c r="F34" s="169" t="s">
        <v>572</v>
      </c>
      <c r="G34" s="170" t="s">
        <v>558</v>
      </c>
      <c r="H34" s="172">
        <v>1200000</v>
      </c>
    </row>
    <row r="35" spans="1:8" ht="24" customHeight="1" x14ac:dyDescent="0.2">
      <c r="A35" s="176">
        <v>35</v>
      </c>
      <c r="B35" s="176" t="e">
        <f t="shared" si="0"/>
        <v>#REF!</v>
      </c>
      <c r="C35" s="181">
        <v>1090454673</v>
      </c>
      <c r="D35" s="180" t="s">
        <v>330</v>
      </c>
      <c r="E35" s="170" t="s">
        <v>498</v>
      </c>
      <c r="F35" s="169" t="s">
        <v>593</v>
      </c>
      <c r="G35" s="170" t="s">
        <v>577</v>
      </c>
      <c r="H35" s="172">
        <v>1200000</v>
      </c>
    </row>
    <row r="36" spans="1:8" ht="18" customHeight="1" x14ac:dyDescent="0.2">
      <c r="A36" s="176">
        <v>36</v>
      </c>
      <c r="B36" s="176" t="e">
        <f t="shared" si="0"/>
        <v>#REF!</v>
      </c>
      <c r="C36" s="171">
        <v>1098690029</v>
      </c>
      <c r="D36" s="170" t="s">
        <v>355</v>
      </c>
      <c r="E36" s="170" t="s">
        <v>356</v>
      </c>
      <c r="F36" s="231" t="s">
        <v>270</v>
      </c>
      <c r="G36" s="231" t="s">
        <v>561</v>
      </c>
      <c r="H36" s="172">
        <v>2350000</v>
      </c>
    </row>
    <row r="37" spans="1:8" ht="12.75" customHeight="1" x14ac:dyDescent="0.2">
      <c r="A37" s="176">
        <v>38</v>
      </c>
      <c r="B37" s="176" t="e">
        <f t="shared" si="0"/>
        <v>#REF!</v>
      </c>
      <c r="C37" s="171">
        <v>37617095</v>
      </c>
      <c r="D37" s="170" t="s">
        <v>358</v>
      </c>
      <c r="E37" s="170" t="s">
        <v>359</v>
      </c>
      <c r="F37" s="169" t="s">
        <v>658</v>
      </c>
      <c r="G37" s="170" t="s">
        <v>571</v>
      </c>
      <c r="H37" s="172">
        <v>1762500</v>
      </c>
    </row>
    <row r="38" spans="1:8" ht="24" customHeight="1" x14ac:dyDescent="0.2">
      <c r="A38" s="176">
        <v>39</v>
      </c>
      <c r="B38" s="176" t="e">
        <f t="shared" si="0"/>
        <v>#REF!</v>
      </c>
      <c r="C38" s="181">
        <v>1098693464</v>
      </c>
      <c r="D38" s="180" t="s">
        <v>594</v>
      </c>
      <c r="E38" s="170" t="s">
        <v>499</v>
      </c>
      <c r="F38" s="169" t="s">
        <v>266</v>
      </c>
      <c r="G38" s="170" t="s">
        <v>561</v>
      </c>
      <c r="H38" s="172">
        <v>2350000</v>
      </c>
    </row>
    <row r="39" spans="1:8" ht="44.25" customHeight="1" x14ac:dyDescent="0.2">
      <c r="A39" s="176">
        <v>40</v>
      </c>
      <c r="B39" s="176" t="e">
        <f t="shared" si="0"/>
        <v>#REF!</v>
      </c>
      <c r="C39" s="171">
        <v>37727180</v>
      </c>
      <c r="D39" s="180" t="s">
        <v>595</v>
      </c>
      <c r="E39" s="170" t="s">
        <v>596</v>
      </c>
      <c r="F39" s="169" t="s">
        <v>597</v>
      </c>
      <c r="G39" s="170" t="s">
        <v>558</v>
      </c>
      <c r="H39" s="172">
        <v>1200000</v>
      </c>
    </row>
    <row r="40" spans="1:8" ht="15.75" customHeight="1" x14ac:dyDescent="0.2">
      <c r="A40" s="176">
        <v>41</v>
      </c>
      <c r="B40" s="176" t="e">
        <f t="shared" si="0"/>
        <v>#REF!</v>
      </c>
      <c r="C40" s="171">
        <v>1098694367</v>
      </c>
      <c r="D40" s="180" t="s">
        <v>628</v>
      </c>
      <c r="E40" s="170" t="s">
        <v>322</v>
      </c>
      <c r="F40" s="169" t="s">
        <v>511</v>
      </c>
      <c r="G40" s="170" t="s">
        <v>558</v>
      </c>
      <c r="H40" s="172">
        <v>908526</v>
      </c>
    </row>
    <row r="41" spans="1:8" ht="24" customHeight="1" x14ac:dyDescent="0.2">
      <c r="A41" s="176">
        <v>42</v>
      </c>
      <c r="B41" s="176" t="e">
        <f t="shared" si="0"/>
        <v>#REF!</v>
      </c>
      <c r="C41" s="181">
        <v>37182013</v>
      </c>
      <c r="D41" s="180" t="s">
        <v>598</v>
      </c>
      <c r="E41" s="170" t="s">
        <v>599</v>
      </c>
      <c r="F41" s="169" t="s">
        <v>266</v>
      </c>
      <c r="G41" s="170" t="s">
        <v>561</v>
      </c>
      <c r="H41" s="172">
        <v>2350000</v>
      </c>
    </row>
    <row r="42" spans="1:8" ht="24" customHeight="1" x14ac:dyDescent="0.2">
      <c r="A42" s="176">
        <v>43</v>
      </c>
      <c r="B42" s="176" t="e">
        <f t="shared" si="0"/>
        <v>#REF!</v>
      </c>
      <c r="C42" s="181">
        <v>1098643544</v>
      </c>
      <c r="D42" s="180" t="s">
        <v>528</v>
      </c>
      <c r="E42" s="170" t="s">
        <v>386</v>
      </c>
      <c r="F42" s="169" t="s">
        <v>572</v>
      </c>
      <c r="G42" s="170" t="s">
        <v>558</v>
      </c>
      <c r="H42" s="172">
        <v>1200000</v>
      </c>
    </row>
    <row r="43" spans="1:8" ht="24" customHeight="1" x14ac:dyDescent="0.2">
      <c r="A43" s="176"/>
      <c r="B43" s="176" t="e">
        <f>+#REF!+1</f>
        <v>#REF!</v>
      </c>
      <c r="C43" s="181">
        <v>63546360</v>
      </c>
      <c r="D43" s="180" t="s">
        <v>600</v>
      </c>
      <c r="E43" s="170" t="s">
        <v>315</v>
      </c>
      <c r="F43" s="169" t="s">
        <v>428</v>
      </c>
      <c r="G43" s="170" t="s">
        <v>571</v>
      </c>
      <c r="H43" s="172">
        <v>1125000</v>
      </c>
    </row>
    <row r="44" spans="1:8" ht="17.25" customHeight="1" x14ac:dyDescent="0.2">
      <c r="A44" s="176">
        <v>46</v>
      </c>
      <c r="B44" s="176" t="e">
        <f>+#REF!+1</f>
        <v>#REF!</v>
      </c>
      <c r="C44" s="171">
        <v>60352063</v>
      </c>
      <c r="D44" s="180" t="s">
        <v>529</v>
      </c>
      <c r="E44" s="170" t="s">
        <v>365</v>
      </c>
      <c r="F44" s="169" t="s">
        <v>572</v>
      </c>
      <c r="G44" s="170" t="s">
        <v>558</v>
      </c>
      <c r="H44" s="172">
        <v>1200000</v>
      </c>
    </row>
    <row r="45" spans="1:8" ht="24" customHeight="1" x14ac:dyDescent="0.2">
      <c r="A45" s="176">
        <v>47</v>
      </c>
      <c r="B45" s="176" t="e">
        <f t="shared" si="0"/>
        <v>#REF!</v>
      </c>
      <c r="C45" s="181">
        <v>63501572</v>
      </c>
      <c r="D45" s="180" t="s">
        <v>601</v>
      </c>
      <c r="E45" s="170" t="s">
        <v>507</v>
      </c>
      <c r="F45" s="169" t="s">
        <v>266</v>
      </c>
      <c r="G45" s="170" t="s">
        <v>561</v>
      </c>
      <c r="H45" s="172">
        <v>2350000</v>
      </c>
    </row>
    <row r="46" spans="1:8" ht="24" customHeight="1" x14ac:dyDescent="0.2">
      <c r="A46" s="176">
        <v>48</v>
      </c>
      <c r="B46" s="176" t="e">
        <f t="shared" si="0"/>
        <v>#REF!</v>
      </c>
      <c r="C46" s="181">
        <v>45547583</v>
      </c>
      <c r="D46" s="180" t="s">
        <v>602</v>
      </c>
      <c r="E46" s="170" t="s">
        <v>603</v>
      </c>
      <c r="F46" s="169" t="s">
        <v>266</v>
      </c>
      <c r="G46" s="170" t="s">
        <v>561</v>
      </c>
      <c r="H46" s="172">
        <v>2350000</v>
      </c>
    </row>
    <row r="47" spans="1:8" ht="48" customHeight="1" x14ac:dyDescent="0.2">
      <c r="A47" s="176">
        <v>49</v>
      </c>
      <c r="B47" s="176" t="e">
        <f t="shared" si="0"/>
        <v>#REF!</v>
      </c>
      <c r="C47" s="181">
        <v>1098713372</v>
      </c>
      <c r="D47" s="180" t="s">
        <v>604</v>
      </c>
      <c r="E47" s="170" t="s">
        <v>359</v>
      </c>
      <c r="F47" s="169" t="s">
        <v>572</v>
      </c>
      <c r="G47" s="170" t="s">
        <v>558</v>
      </c>
      <c r="H47" s="172">
        <v>1200000</v>
      </c>
    </row>
    <row r="48" spans="1:8" ht="16.5" customHeight="1" x14ac:dyDescent="0.2">
      <c r="A48" s="176">
        <v>50</v>
      </c>
      <c r="B48" s="176" t="e">
        <f t="shared" si="0"/>
        <v>#REF!</v>
      </c>
      <c r="C48" s="181">
        <v>1096224933</v>
      </c>
      <c r="D48" s="170" t="s">
        <v>364</v>
      </c>
      <c r="E48" s="170" t="s">
        <v>365</v>
      </c>
      <c r="F48" s="169" t="s">
        <v>324</v>
      </c>
      <c r="G48" s="170" t="s">
        <v>561</v>
      </c>
      <c r="H48" s="172">
        <v>2350000</v>
      </c>
    </row>
    <row r="49" spans="1:8" ht="24" customHeight="1" x14ac:dyDescent="0.2">
      <c r="A49" s="176">
        <v>52</v>
      </c>
      <c r="B49" s="176" t="e">
        <f t="shared" si="0"/>
        <v>#REF!</v>
      </c>
      <c r="C49" s="181">
        <v>1095837146</v>
      </c>
      <c r="D49" s="180" t="s">
        <v>605</v>
      </c>
      <c r="E49" s="170" t="s">
        <v>322</v>
      </c>
      <c r="F49" s="169" t="s">
        <v>266</v>
      </c>
      <c r="G49" s="170" t="s">
        <v>561</v>
      </c>
      <c r="H49" s="172">
        <v>2350000</v>
      </c>
    </row>
    <row r="50" spans="1:8" ht="24" customHeight="1" x14ac:dyDescent="0.2">
      <c r="A50" s="176">
        <v>53</v>
      </c>
      <c r="B50" s="176" t="e">
        <f t="shared" si="0"/>
        <v>#REF!</v>
      </c>
      <c r="C50" s="181">
        <v>1098638398</v>
      </c>
      <c r="D50" s="180" t="s">
        <v>606</v>
      </c>
      <c r="E50" s="170" t="s">
        <v>607</v>
      </c>
      <c r="G50" s="170" t="s">
        <v>577</v>
      </c>
      <c r="H50" s="172">
        <v>1500000</v>
      </c>
    </row>
    <row r="51" spans="1:8" ht="39" customHeight="1" x14ac:dyDescent="0.2">
      <c r="A51" s="176">
        <v>54</v>
      </c>
      <c r="B51" s="176" t="e">
        <f t="shared" si="0"/>
        <v>#REF!</v>
      </c>
      <c r="C51" s="181">
        <v>1098690491</v>
      </c>
      <c r="D51" s="180" t="s">
        <v>367</v>
      </c>
      <c r="E51" s="170" t="s">
        <v>308</v>
      </c>
      <c r="F51" s="169" t="s">
        <v>270</v>
      </c>
      <c r="G51" s="170" t="s">
        <v>561</v>
      </c>
      <c r="H51" s="172">
        <v>2350000</v>
      </c>
    </row>
    <row r="52" spans="1:8" ht="24" customHeight="1" x14ac:dyDescent="0.2">
      <c r="A52" s="176">
        <v>56</v>
      </c>
      <c r="B52" s="176" t="e">
        <f>+#REF!+1</f>
        <v>#REF!</v>
      </c>
      <c r="C52" s="181">
        <v>1098711608</v>
      </c>
      <c r="D52" s="180" t="s">
        <v>663</v>
      </c>
      <c r="E52" s="170" t="s">
        <v>613</v>
      </c>
      <c r="F52" s="169" t="s">
        <v>572</v>
      </c>
      <c r="G52" s="170" t="s">
        <v>558</v>
      </c>
      <c r="H52" s="172">
        <v>1200000</v>
      </c>
    </row>
    <row r="53" spans="1:8" ht="24" customHeight="1" x14ac:dyDescent="0.2">
      <c r="A53" s="176">
        <v>57</v>
      </c>
      <c r="B53" s="176" t="e">
        <f t="shared" si="0"/>
        <v>#REF!</v>
      </c>
      <c r="C53" s="181">
        <v>1098626924</v>
      </c>
      <c r="D53" s="180" t="s">
        <v>608</v>
      </c>
      <c r="E53" s="170" t="s">
        <v>609</v>
      </c>
      <c r="F53" s="169" t="s">
        <v>266</v>
      </c>
      <c r="G53" s="170" t="s">
        <v>561</v>
      </c>
      <c r="H53" s="172">
        <v>2250000</v>
      </c>
    </row>
    <row r="54" spans="1:8" ht="24" customHeight="1" x14ac:dyDescent="0.2">
      <c r="A54" s="176">
        <v>58</v>
      </c>
      <c r="B54" s="176" t="e">
        <f t="shared" si="0"/>
        <v>#REF!</v>
      </c>
      <c r="C54" s="181">
        <v>63451145</v>
      </c>
      <c r="D54" s="180" t="s">
        <v>368</v>
      </c>
      <c r="E54" s="170" t="s">
        <v>369</v>
      </c>
      <c r="F54" s="169" t="s">
        <v>371</v>
      </c>
      <c r="G54" s="170" t="s">
        <v>577</v>
      </c>
      <c r="H54" s="172">
        <v>3000000</v>
      </c>
    </row>
    <row r="55" spans="1:8" ht="24.75" customHeight="1" x14ac:dyDescent="0.2">
      <c r="A55" s="176">
        <v>59</v>
      </c>
      <c r="B55" s="176" t="e">
        <f t="shared" si="0"/>
        <v>#REF!</v>
      </c>
      <c r="C55" s="181">
        <v>1098674896</v>
      </c>
      <c r="D55" s="180" t="s">
        <v>610</v>
      </c>
      <c r="E55" s="170" t="s">
        <v>611</v>
      </c>
      <c r="F55" s="169" t="s">
        <v>511</v>
      </c>
      <c r="G55" s="170" t="s">
        <v>558</v>
      </c>
      <c r="H55" s="172">
        <v>908526</v>
      </c>
    </row>
    <row r="56" spans="1:8" ht="24" customHeight="1" x14ac:dyDescent="0.2">
      <c r="A56" s="176">
        <v>60</v>
      </c>
      <c r="B56" s="176" t="e">
        <f t="shared" si="0"/>
        <v>#REF!</v>
      </c>
      <c r="C56" s="181">
        <v>36725827</v>
      </c>
      <c r="D56" s="180" t="s">
        <v>612</v>
      </c>
      <c r="E56" s="170" t="s">
        <v>613</v>
      </c>
      <c r="F56" s="169" t="s">
        <v>572</v>
      </c>
      <c r="G56" s="170" t="s">
        <v>558</v>
      </c>
      <c r="H56" s="172">
        <v>1200000</v>
      </c>
    </row>
    <row r="57" spans="1:8" s="184" customFormat="1" ht="15" customHeight="1" x14ac:dyDescent="0.2">
      <c r="A57" s="235">
        <v>61</v>
      </c>
      <c r="B57" s="176" t="e">
        <f t="shared" si="0"/>
        <v>#REF!</v>
      </c>
      <c r="C57" s="182">
        <v>28338357</v>
      </c>
      <c r="D57" s="183" t="s">
        <v>664</v>
      </c>
      <c r="E57" s="184" t="s">
        <v>655</v>
      </c>
      <c r="F57" s="185" t="s">
        <v>270</v>
      </c>
      <c r="G57" s="184" t="s">
        <v>561</v>
      </c>
      <c r="H57" s="186">
        <v>1125000</v>
      </c>
    </row>
    <row r="58" spans="1:8" ht="24" customHeight="1" x14ac:dyDescent="0.2">
      <c r="A58" s="176">
        <v>62</v>
      </c>
      <c r="B58" s="176" t="e">
        <f t="shared" si="0"/>
        <v>#REF!</v>
      </c>
      <c r="C58" s="171">
        <v>37511008</v>
      </c>
      <c r="D58" s="180" t="s">
        <v>639</v>
      </c>
      <c r="E58" s="170" t="s">
        <v>509</v>
      </c>
      <c r="F58" s="169" t="s">
        <v>640</v>
      </c>
      <c r="G58" s="170" t="s">
        <v>577</v>
      </c>
      <c r="H58" s="172">
        <v>3000000</v>
      </c>
    </row>
    <row r="59" spans="1:8" ht="18.75" customHeight="1" x14ac:dyDescent="0.2">
      <c r="A59" s="176">
        <v>63</v>
      </c>
      <c r="B59" s="176" t="e">
        <f t="shared" si="0"/>
        <v>#REF!</v>
      </c>
      <c r="C59" s="171">
        <v>1005288165</v>
      </c>
      <c r="D59" s="180" t="s">
        <v>639</v>
      </c>
      <c r="E59" s="170" t="s">
        <v>665</v>
      </c>
      <c r="F59" s="169" t="s">
        <v>511</v>
      </c>
      <c r="G59" s="170" t="s">
        <v>558</v>
      </c>
      <c r="H59" s="172">
        <v>908526</v>
      </c>
    </row>
    <row r="60" spans="1:8" ht="18.75" customHeight="1" x14ac:dyDescent="0.2">
      <c r="A60" s="176">
        <v>64</v>
      </c>
      <c r="B60" s="176" t="e">
        <f>+#REF!+1</f>
        <v>#REF!</v>
      </c>
      <c r="C60" s="181">
        <v>1005196257</v>
      </c>
      <c r="D60" s="180" t="s">
        <v>535</v>
      </c>
      <c r="E60" s="170" t="s">
        <v>390</v>
      </c>
      <c r="F60" s="169" t="s">
        <v>572</v>
      </c>
      <c r="G60" s="170" t="s">
        <v>558</v>
      </c>
      <c r="H60" s="172">
        <v>1200000</v>
      </c>
    </row>
    <row r="61" spans="1:8" ht="24" customHeight="1" x14ac:dyDescent="0.2">
      <c r="A61" s="176">
        <v>65</v>
      </c>
      <c r="B61" s="176" t="e">
        <f t="shared" ref="B61:B71" si="1">+B60+1</f>
        <v>#REF!</v>
      </c>
      <c r="C61" s="181">
        <v>1090494094</v>
      </c>
      <c r="D61" s="180" t="s">
        <v>666</v>
      </c>
      <c r="E61" s="170" t="s">
        <v>376</v>
      </c>
      <c r="F61" s="169" t="s">
        <v>266</v>
      </c>
      <c r="G61" s="170" t="s">
        <v>561</v>
      </c>
      <c r="H61" s="172">
        <v>2350000</v>
      </c>
    </row>
    <row r="62" spans="1:8" ht="42.75" customHeight="1" x14ac:dyDescent="0.2">
      <c r="A62" s="176">
        <v>66</v>
      </c>
      <c r="B62" s="176" t="e">
        <f t="shared" si="1"/>
        <v>#REF!</v>
      </c>
      <c r="C62" s="181">
        <v>1120745288</v>
      </c>
      <c r="D62" s="180" t="s">
        <v>378</v>
      </c>
      <c r="E62" s="170" t="s">
        <v>379</v>
      </c>
      <c r="F62" s="169" t="s">
        <v>324</v>
      </c>
      <c r="G62" s="170" t="s">
        <v>561</v>
      </c>
      <c r="H62" s="172">
        <v>1762500</v>
      </c>
    </row>
    <row r="63" spans="1:8" ht="24" customHeight="1" x14ac:dyDescent="0.2">
      <c r="A63" s="176">
        <v>67</v>
      </c>
      <c r="B63" s="176" t="e">
        <f t="shared" si="1"/>
        <v>#REF!</v>
      </c>
      <c r="C63" s="181">
        <v>1102360848</v>
      </c>
      <c r="D63" s="180" t="s">
        <v>538</v>
      </c>
      <c r="E63" s="170" t="s">
        <v>308</v>
      </c>
      <c r="F63" s="169" t="s">
        <v>572</v>
      </c>
      <c r="G63" s="170" t="s">
        <v>558</v>
      </c>
      <c r="H63" s="172">
        <v>1200000</v>
      </c>
    </row>
    <row r="64" spans="1:8" ht="24" customHeight="1" x14ac:dyDescent="0.2">
      <c r="A64" s="176">
        <v>68</v>
      </c>
      <c r="B64" s="176" t="e">
        <f t="shared" si="1"/>
        <v>#REF!</v>
      </c>
      <c r="C64" s="181">
        <v>1005323961</v>
      </c>
      <c r="D64" s="180" t="s">
        <v>540</v>
      </c>
      <c r="E64" s="170" t="s">
        <v>541</v>
      </c>
      <c r="F64" s="169" t="s">
        <v>572</v>
      </c>
      <c r="G64" s="170" t="s">
        <v>558</v>
      </c>
      <c r="H64" s="172">
        <v>1200000</v>
      </c>
    </row>
    <row r="65" spans="1:8" ht="24" customHeight="1" x14ac:dyDescent="0.2">
      <c r="A65" s="176">
        <v>69</v>
      </c>
      <c r="B65" s="176" t="e">
        <f t="shared" si="1"/>
        <v>#REF!</v>
      </c>
      <c r="C65" s="181">
        <v>1022325665</v>
      </c>
      <c r="D65" s="180" t="s">
        <v>641</v>
      </c>
      <c r="E65" s="170" t="s">
        <v>642</v>
      </c>
      <c r="F65" s="169" t="s">
        <v>643</v>
      </c>
      <c r="G65" s="170" t="s">
        <v>644</v>
      </c>
      <c r="H65" s="172">
        <v>3000000</v>
      </c>
    </row>
    <row r="66" spans="1:8" x14ac:dyDescent="0.2">
      <c r="A66" s="176">
        <v>70</v>
      </c>
      <c r="B66" s="176" t="e">
        <f>+#REF!+1</f>
        <v>#REF!</v>
      </c>
      <c r="C66" s="181">
        <v>37751108</v>
      </c>
      <c r="D66" s="180" t="s">
        <v>615</v>
      </c>
      <c r="E66" s="170" t="s">
        <v>616</v>
      </c>
      <c r="F66" s="169" t="s">
        <v>266</v>
      </c>
      <c r="G66" s="170" t="s">
        <v>561</v>
      </c>
      <c r="H66" s="172">
        <v>2350000</v>
      </c>
    </row>
    <row r="67" spans="1:8" ht="18" customHeight="1" x14ac:dyDescent="0.2">
      <c r="A67" s="176">
        <v>71</v>
      </c>
      <c r="B67" s="176" t="e">
        <f t="shared" si="1"/>
        <v>#REF!</v>
      </c>
      <c r="C67" s="181">
        <v>63558213</v>
      </c>
      <c r="D67" s="170" t="s">
        <v>617</v>
      </c>
      <c r="E67" s="170" t="s">
        <v>360</v>
      </c>
      <c r="F67" s="169" t="s">
        <v>266</v>
      </c>
      <c r="G67" s="170" t="s">
        <v>561</v>
      </c>
      <c r="H67" s="172">
        <v>2350000</v>
      </c>
    </row>
    <row r="68" spans="1:8" ht="24" customHeight="1" x14ac:dyDescent="0.2">
      <c r="A68" s="176">
        <v>74</v>
      </c>
      <c r="B68" s="176" t="e">
        <f>+#REF!+1</f>
        <v>#REF!</v>
      </c>
      <c r="C68" s="171">
        <v>1095793873</v>
      </c>
      <c r="D68" s="180" t="s">
        <v>618</v>
      </c>
      <c r="E68" s="170" t="s">
        <v>509</v>
      </c>
      <c r="F68" s="238" t="s">
        <v>266</v>
      </c>
      <c r="G68" s="170" t="s">
        <v>561</v>
      </c>
      <c r="H68" s="172">
        <v>1175000</v>
      </c>
    </row>
    <row r="69" spans="1:8" ht="18.75" customHeight="1" x14ac:dyDescent="0.2">
      <c r="A69" s="176">
        <v>75</v>
      </c>
      <c r="B69" s="176" t="e">
        <f t="shared" si="1"/>
        <v>#REF!</v>
      </c>
      <c r="C69" s="171">
        <v>63513390</v>
      </c>
      <c r="D69" s="170" t="s">
        <v>385</v>
      </c>
      <c r="E69" s="170" t="s">
        <v>386</v>
      </c>
      <c r="F69" s="190" t="s">
        <v>317</v>
      </c>
      <c r="G69" s="170" t="s">
        <v>571</v>
      </c>
      <c r="H69" s="172">
        <v>1175000</v>
      </c>
    </row>
    <row r="70" spans="1:8" ht="24" customHeight="1" x14ac:dyDescent="0.2">
      <c r="A70" s="176">
        <v>76</v>
      </c>
      <c r="B70" s="176" t="e">
        <f t="shared" si="1"/>
        <v>#REF!</v>
      </c>
      <c r="C70" s="181">
        <v>1098812665</v>
      </c>
      <c r="D70" s="170" t="s">
        <v>385</v>
      </c>
      <c r="E70" s="170" t="s">
        <v>388</v>
      </c>
      <c r="F70" s="169" t="s">
        <v>324</v>
      </c>
      <c r="G70" s="170" t="s">
        <v>561</v>
      </c>
      <c r="H70" s="172">
        <v>1762500</v>
      </c>
    </row>
    <row r="71" spans="1:8" ht="16.5" customHeight="1" x14ac:dyDescent="0.2">
      <c r="A71" s="176">
        <v>77</v>
      </c>
      <c r="B71" s="176" t="e">
        <f t="shared" si="1"/>
        <v>#REF!</v>
      </c>
      <c r="C71" s="181">
        <v>60450571</v>
      </c>
      <c r="D71" s="180" t="s">
        <v>311</v>
      </c>
      <c r="E71" s="170" t="s">
        <v>390</v>
      </c>
      <c r="F71" s="169" t="s">
        <v>270</v>
      </c>
      <c r="G71" s="170" t="s">
        <v>561</v>
      </c>
      <c r="H71" s="172">
        <v>2350000</v>
      </c>
    </row>
    <row r="72" spans="1:8" ht="24" customHeight="1" x14ac:dyDescent="0.2">
      <c r="F72" s="190"/>
      <c r="G72" s="189"/>
    </row>
    <row r="73" spans="1:8" ht="24" customHeight="1" x14ac:dyDescent="0.2">
      <c r="F73" s="190"/>
      <c r="G73" s="189"/>
    </row>
    <row r="74" spans="1:8" ht="24" customHeight="1" x14ac:dyDescent="0.2">
      <c r="F74" s="190"/>
      <c r="G74" s="189"/>
    </row>
    <row r="75" spans="1:8" ht="24" customHeight="1" x14ac:dyDescent="0.2">
      <c r="F75" s="190"/>
      <c r="G75" s="189"/>
    </row>
    <row r="76" spans="1:8" ht="24" customHeight="1" x14ac:dyDescent="0.2">
      <c r="C76" s="191"/>
      <c r="D76" s="173"/>
      <c r="E76" s="173"/>
      <c r="F76" s="173"/>
      <c r="G76" s="173"/>
      <c r="H76" s="192"/>
    </row>
    <row r="77" spans="1:8" ht="24" customHeight="1" x14ac:dyDescent="0.2">
      <c r="C77" s="191"/>
      <c r="D77" s="173"/>
      <c r="E77" s="173"/>
      <c r="F77" s="173"/>
      <c r="G77" s="173"/>
      <c r="H77" s="192"/>
    </row>
    <row r="78" spans="1:8" ht="24" customHeight="1" x14ac:dyDescent="0.2">
      <c r="C78" s="191"/>
      <c r="D78" s="173"/>
      <c r="E78" s="173"/>
      <c r="F78" s="173"/>
      <c r="G78" s="173"/>
      <c r="H78" s="192"/>
    </row>
    <row r="79" spans="1:8" ht="24" customHeight="1" x14ac:dyDescent="0.2">
      <c r="C79" s="191"/>
      <c r="D79" s="173"/>
      <c r="E79" s="173"/>
      <c r="F79" s="173"/>
      <c r="G79" s="173"/>
      <c r="H79" s="192"/>
    </row>
    <row r="80" spans="1:8" ht="24" customHeight="1" x14ac:dyDescent="0.2">
      <c r="C80" s="191"/>
      <c r="D80" s="173"/>
      <c r="E80" s="173"/>
      <c r="F80" s="173"/>
      <c r="G80" s="173"/>
      <c r="H80" s="192"/>
    </row>
    <row r="81" spans="1:8" ht="24" customHeight="1" x14ac:dyDescent="0.2">
      <c r="C81" s="191"/>
      <c r="D81" s="173"/>
      <c r="E81" s="173"/>
      <c r="F81" s="173"/>
      <c r="G81" s="173"/>
      <c r="H81" s="192"/>
    </row>
    <row r="82" spans="1:8" ht="24" customHeight="1" x14ac:dyDescent="0.2">
      <c r="C82" s="191"/>
      <c r="D82" s="173"/>
      <c r="E82" s="173"/>
      <c r="F82" s="173"/>
      <c r="G82" s="173"/>
      <c r="H82" s="192"/>
    </row>
    <row r="83" spans="1:8" ht="24" customHeight="1" x14ac:dyDescent="0.2">
      <c r="C83" s="191"/>
      <c r="D83" s="173"/>
      <c r="E83" s="173"/>
      <c r="F83" s="173"/>
      <c r="G83" s="173"/>
      <c r="H83" s="192"/>
    </row>
    <row r="84" spans="1:8" ht="24" customHeight="1" x14ac:dyDescent="0.2">
      <c r="C84" s="191"/>
      <c r="D84" s="173"/>
      <c r="E84" s="173"/>
      <c r="F84" s="173"/>
      <c r="G84" s="173"/>
      <c r="H84" s="192"/>
    </row>
    <row r="85" spans="1:8" ht="24" customHeight="1" x14ac:dyDescent="0.2">
      <c r="C85" s="191"/>
      <c r="D85" s="173"/>
      <c r="E85" s="173"/>
      <c r="F85" s="173"/>
      <c r="G85" s="173"/>
      <c r="H85" s="192"/>
    </row>
    <row r="86" spans="1:8" ht="24" customHeight="1" x14ac:dyDescent="0.2">
      <c r="C86" s="191"/>
      <c r="D86" s="173"/>
      <c r="E86" s="173"/>
      <c r="F86" s="173"/>
      <c r="G86" s="173"/>
      <c r="H86" s="192"/>
    </row>
    <row r="87" spans="1:8" ht="24" customHeight="1" x14ac:dyDescent="0.2">
      <c r="C87" s="191"/>
      <c r="D87" s="173"/>
      <c r="E87" s="173"/>
      <c r="F87" s="173"/>
      <c r="G87" s="173"/>
      <c r="H87" s="192"/>
    </row>
    <row r="88" spans="1:8" ht="24" customHeight="1" x14ac:dyDescent="0.2">
      <c r="C88" s="191"/>
      <c r="D88" s="173"/>
      <c r="E88" s="173"/>
      <c r="F88" s="173"/>
      <c r="G88" s="173"/>
      <c r="H88" s="192"/>
    </row>
    <row r="89" spans="1:8" ht="24" customHeight="1" x14ac:dyDescent="0.2">
      <c r="C89" s="191"/>
      <c r="D89" s="173"/>
      <c r="E89" s="173"/>
      <c r="F89" s="173"/>
      <c r="G89" s="173"/>
      <c r="H89" s="192"/>
    </row>
    <row r="90" spans="1:8" ht="24" customHeight="1" x14ac:dyDescent="0.2">
      <c r="C90" s="191"/>
      <c r="D90" s="173"/>
      <c r="E90" s="173"/>
      <c r="F90" s="173"/>
      <c r="G90" s="173"/>
      <c r="H90" s="192"/>
    </row>
    <row r="91" spans="1:8" ht="24" customHeight="1" x14ac:dyDescent="0.2">
      <c r="C91" s="191"/>
      <c r="D91" s="173"/>
      <c r="E91" s="173"/>
      <c r="F91" s="173"/>
      <c r="G91" s="173"/>
      <c r="H91" s="192"/>
    </row>
    <row r="92" spans="1:8" ht="24" customHeight="1" x14ac:dyDescent="0.2">
      <c r="C92" s="191"/>
      <c r="D92" s="173"/>
      <c r="E92" s="173"/>
      <c r="F92" s="173"/>
      <c r="G92" s="173"/>
      <c r="H92" s="192"/>
    </row>
    <row r="93" spans="1:8" ht="24" customHeight="1" x14ac:dyDescent="0.2">
      <c r="A93" s="193"/>
      <c r="B93" s="193"/>
      <c r="D93" s="189"/>
      <c r="E93" s="189"/>
      <c r="F93" s="190"/>
      <c r="G93" s="189"/>
    </row>
    <row r="94" spans="1:8" ht="24" customHeight="1" x14ac:dyDescent="0.2">
      <c r="A94" s="193"/>
      <c r="B94" s="193"/>
      <c r="D94" s="189"/>
      <c r="E94" s="189"/>
      <c r="F94" s="190"/>
      <c r="G94" s="189"/>
    </row>
    <row r="95" spans="1:8" ht="24" customHeight="1" x14ac:dyDescent="0.2">
      <c r="D95" s="189"/>
      <c r="E95" s="189"/>
      <c r="F95" s="190"/>
      <c r="G95" s="189"/>
    </row>
    <row r="96" spans="1:8" ht="24" customHeight="1" x14ac:dyDescent="0.2">
      <c r="A96" s="189"/>
      <c r="B96" s="189"/>
      <c r="C96" s="194"/>
      <c r="D96" s="193"/>
      <c r="E96" s="193"/>
      <c r="F96" s="190"/>
      <c r="G96" s="189"/>
    </row>
    <row r="97" spans="1:7" ht="24" customHeight="1" x14ac:dyDescent="0.2">
      <c r="A97" s="189"/>
      <c r="B97" s="189"/>
      <c r="D97" s="189"/>
      <c r="E97" s="189"/>
      <c r="F97" s="190"/>
      <c r="G97" s="189"/>
    </row>
    <row r="98" spans="1:7" ht="24" customHeight="1" x14ac:dyDescent="0.2">
      <c r="A98" s="189"/>
      <c r="B98" s="189"/>
      <c r="D98" s="189"/>
      <c r="E98" s="189"/>
      <c r="F98" s="190"/>
      <c r="G98" s="189"/>
    </row>
    <row r="99" spans="1:7" ht="24" customHeight="1" x14ac:dyDescent="0.2">
      <c r="A99" s="189"/>
      <c r="B99" s="189"/>
      <c r="D99" s="189"/>
      <c r="E99" s="189"/>
      <c r="F99" s="190"/>
      <c r="G99" s="189"/>
    </row>
    <row r="100" spans="1:7" ht="24" customHeight="1" x14ac:dyDescent="0.2">
      <c r="A100" s="189"/>
      <c r="B100" s="189"/>
      <c r="D100" s="189"/>
      <c r="E100" s="189"/>
      <c r="F100" s="190"/>
      <c r="G100" s="189"/>
    </row>
    <row r="101" spans="1:7" ht="24" customHeight="1" x14ac:dyDescent="0.2">
      <c r="A101" s="189"/>
      <c r="B101" s="189"/>
      <c r="D101" s="189"/>
      <c r="E101" s="189"/>
      <c r="F101" s="190"/>
      <c r="G101" s="189"/>
    </row>
    <row r="102" spans="1:7" ht="24" customHeight="1" x14ac:dyDescent="0.2">
      <c r="A102" s="189"/>
      <c r="B102" s="189"/>
      <c r="D102" s="189"/>
      <c r="E102" s="189"/>
      <c r="F102" s="190"/>
      <c r="G102" s="189"/>
    </row>
    <row r="103" spans="1:7" ht="24" customHeight="1" x14ac:dyDescent="0.2">
      <c r="A103" s="189"/>
      <c r="B103" s="189"/>
      <c r="D103" s="189"/>
      <c r="E103" s="189"/>
      <c r="F103" s="190"/>
      <c r="G103" s="189"/>
    </row>
    <row r="104" spans="1:7" ht="24" customHeight="1" x14ac:dyDescent="0.2">
      <c r="A104" s="189"/>
      <c r="B104" s="189"/>
      <c r="D104" s="189"/>
      <c r="E104" s="189"/>
      <c r="F104" s="190"/>
      <c r="G104" s="189"/>
    </row>
    <row r="105" spans="1:7" ht="24" customHeight="1" x14ac:dyDescent="0.2">
      <c r="A105" s="189"/>
      <c r="B105" s="189"/>
      <c r="D105" s="189"/>
      <c r="E105" s="189"/>
      <c r="F105" s="190"/>
      <c r="G105" s="189"/>
    </row>
    <row r="106" spans="1:7" ht="24" customHeight="1" x14ac:dyDescent="0.2">
      <c r="A106" s="189"/>
      <c r="B106" s="189"/>
      <c r="D106" s="189"/>
      <c r="E106" s="189"/>
      <c r="F106" s="190"/>
      <c r="G106" s="189"/>
    </row>
    <row r="107" spans="1:7" ht="24" customHeight="1" x14ac:dyDescent="0.2">
      <c r="A107" s="189"/>
      <c r="B107" s="189"/>
      <c r="D107" s="189"/>
      <c r="E107" s="189"/>
      <c r="F107" s="190"/>
      <c r="G107" s="189"/>
    </row>
    <row r="108" spans="1:7" ht="24" customHeight="1" x14ac:dyDescent="0.2">
      <c r="A108" s="189"/>
      <c r="B108" s="189"/>
      <c r="D108" s="189"/>
      <c r="E108" s="189"/>
      <c r="F108" s="190"/>
      <c r="G108" s="189"/>
    </row>
    <row r="109" spans="1:7" ht="24" customHeight="1" x14ac:dyDescent="0.2">
      <c r="A109" s="189"/>
      <c r="B109" s="189"/>
      <c r="D109" s="189"/>
      <c r="E109" s="189"/>
      <c r="F109" s="190"/>
      <c r="G109" s="189"/>
    </row>
    <row r="110" spans="1:7" ht="24" customHeight="1" x14ac:dyDescent="0.2">
      <c r="A110" s="189"/>
      <c r="B110" s="189"/>
      <c r="D110" s="189"/>
      <c r="E110" s="189"/>
      <c r="F110" s="190"/>
      <c r="G110" s="189"/>
    </row>
    <row r="111" spans="1:7" ht="24" customHeight="1" x14ac:dyDescent="0.2">
      <c r="A111" s="189"/>
      <c r="B111" s="189"/>
      <c r="D111" s="189"/>
      <c r="E111" s="189"/>
      <c r="F111" s="190"/>
      <c r="G111" s="189"/>
    </row>
    <row r="112" spans="1:7" ht="24" customHeight="1" x14ac:dyDescent="0.2">
      <c r="A112" s="189"/>
      <c r="B112" s="189"/>
      <c r="D112" s="189"/>
      <c r="E112" s="189"/>
      <c r="F112" s="190"/>
      <c r="G112" s="189"/>
    </row>
    <row r="113" spans="1:7" ht="24" customHeight="1" x14ac:dyDescent="0.2">
      <c r="A113" s="189"/>
      <c r="B113" s="189"/>
      <c r="D113" s="189"/>
      <c r="E113" s="189"/>
      <c r="F113" s="190"/>
      <c r="G113" s="189"/>
    </row>
    <row r="114" spans="1:7" ht="24" customHeight="1" x14ac:dyDescent="0.2">
      <c r="A114" s="189"/>
      <c r="B114" s="189"/>
      <c r="D114" s="189"/>
      <c r="E114" s="189"/>
      <c r="F114" s="190"/>
      <c r="G114" s="189"/>
    </row>
    <row r="115" spans="1:7" ht="24" customHeight="1" x14ac:dyDescent="0.2">
      <c r="A115" s="189"/>
      <c r="B115" s="189"/>
      <c r="D115" s="189"/>
      <c r="E115" s="189"/>
      <c r="F115" s="190"/>
      <c r="G115" s="189"/>
    </row>
    <row r="116" spans="1:7" ht="24" customHeight="1" x14ac:dyDescent="0.2">
      <c r="A116" s="189"/>
      <c r="B116" s="189"/>
      <c r="D116" s="189"/>
      <c r="E116" s="189"/>
      <c r="F116" s="190"/>
      <c r="G116" s="189"/>
    </row>
    <row r="117" spans="1:7" ht="24" customHeight="1" x14ac:dyDescent="0.2">
      <c r="A117" s="189"/>
      <c r="B117" s="189"/>
      <c r="D117" s="189"/>
      <c r="E117" s="189"/>
      <c r="F117" s="190"/>
      <c r="G117" s="189"/>
    </row>
    <row r="118" spans="1:7" ht="24" customHeight="1" x14ac:dyDescent="0.2">
      <c r="A118" s="189"/>
      <c r="B118" s="189"/>
      <c r="D118" s="189"/>
      <c r="E118" s="189"/>
      <c r="F118" s="190"/>
      <c r="G118" s="189"/>
    </row>
    <row r="119" spans="1:7" ht="24" customHeight="1" x14ac:dyDescent="0.2">
      <c r="A119" s="189"/>
      <c r="B119" s="189"/>
      <c r="D119" s="189"/>
      <c r="E119" s="189"/>
      <c r="F119" s="190"/>
      <c r="G119" s="189"/>
    </row>
    <row r="120" spans="1:7" ht="24" customHeight="1" x14ac:dyDescent="0.2">
      <c r="A120" s="189"/>
      <c r="B120" s="189"/>
      <c r="D120" s="189"/>
      <c r="E120" s="189"/>
      <c r="F120" s="190"/>
      <c r="G120" s="189"/>
    </row>
    <row r="121" spans="1:7" ht="24" customHeight="1" x14ac:dyDescent="0.2">
      <c r="A121" s="189"/>
      <c r="B121" s="189"/>
      <c r="D121" s="189"/>
      <c r="E121" s="189"/>
      <c r="F121" s="190"/>
      <c r="G121" s="189"/>
    </row>
    <row r="122" spans="1:7" ht="24" customHeight="1" x14ac:dyDescent="0.2">
      <c r="A122" s="189"/>
      <c r="B122" s="189"/>
      <c r="D122" s="189"/>
      <c r="E122" s="189"/>
      <c r="F122" s="190"/>
      <c r="G122" s="189"/>
    </row>
    <row r="123" spans="1:7" ht="24" customHeight="1" x14ac:dyDescent="0.2">
      <c r="A123" s="170"/>
      <c r="B123" s="170"/>
      <c r="F123" s="190"/>
      <c r="G123" s="189"/>
    </row>
    <row r="124" spans="1:7" ht="24" customHeight="1" x14ac:dyDescent="0.2">
      <c r="A124" s="189"/>
      <c r="B124" s="189"/>
      <c r="D124" s="189"/>
      <c r="E124" s="189"/>
      <c r="F124" s="190"/>
      <c r="G124" s="189"/>
    </row>
    <row r="125" spans="1:7" ht="24" customHeight="1" x14ac:dyDescent="0.2">
      <c r="A125" s="189"/>
      <c r="B125" s="189"/>
      <c r="D125" s="189"/>
      <c r="E125" s="189"/>
      <c r="F125" s="190"/>
      <c r="G125" s="189"/>
    </row>
    <row r="126" spans="1:7" ht="24" customHeight="1" x14ac:dyDescent="0.2">
      <c r="A126" s="189"/>
      <c r="B126" s="189"/>
      <c r="D126" s="189"/>
      <c r="E126" s="189"/>
      <c r="F126" s="190"/>
      <c r="G126" s="189"/>
    </row>
    <row r="127" spans="1:7" ht="24" customHeight="1" x14ac:dyDescent="0.2">
      <c r="A127" s="189"/>
      <c r="B127" s="189"/>
      <c r="D127" s="189"/>
      <c r="E127" s="189"/>
      <c r="F127" s="190"/>
      <c r="G127" s="189"/>
    </row>
    <row r="128" spans="1:7" ht="24" customHeight="1" x14ac:dyDescent="0.2">
      <c r="A128" s="189"/>
      <c r="B128" s="189"/>
      <c r="D128" s="189"/>
      <c r="E128" s="189"/>
      <c r="F128" s="190"/>
      <c r="G128" s="189"/>
    </row>
    <row r="129" spans="1:7" ht="24" customHeight="1" x14ac:dyDescent="0.2">
      <c r="A129" s="189"/>
      <c r="B129" s="189"/>
      <c r="D129" s="189"/>
      <c r="E129" s="189"/>
      <c r="F129" s="190"/>
      <c r="G129" s="189"/>
    </row>
    <row r="130" spans="1:7" ht="24" customHeight="1" x14ac:dyDescent="0.2">
      <c r="A130" s="189"/>
      <c r="B130" s="189"/>
      <c r="D130" s="189"/>
      <c r="E130" s="189"/>
      <c r="F130" s="190"/>
      <c r="G130" s="189"/>
    </row>
    <row r="131" spans="1:7" ht="24" customHeight="1" x14ac:dyDescent="0.2">
      <c r="A131" s="189"/>
      <c r="B131" s="189"/>
      <c r="D131" s="189"/>
      <c r="E131" s="189"/>
      <c r="F131" s="190"/>
      <c r="G131" s="189"/>
    </row>
    <row r="132" spans="1:7" ht="24" customHeight="1" x14ac:dyDescent="0.2">
      <c r="A132" s="189"/>
      <c r="B132" s="189"/>
      <c r="D132" s="189"/>
      <c r="E132" s="189"/>
      <c r="F132" s="190"/>
      <c r="G132" s="189"/>
    </row>
    <row r="133" spans="1:7" ht="24" customHeight="1" x14ac:dyDescent="0.2">
      <c r="A133" s="189"/>
      <c r="B133" s="189"/>
      <c r="D133" s="189"/>
      <c r="E133" s="189"/>
      <c r="F133" s="190"/>
      <c r="G133" s="189"/>
    </row>
    <row r="134" spans="1:7" ht="24" customHeight="1" x14ac:dyDescent="0.2">
      <c r="A134" s="189"/>
      <c r="B134" s="189"/>
      <c r="D134" s="189"/>
      <c r="E134" s="189"/>
      <c r="F134" s="190"/>
      <c r="G134" s="189"/>
    </row>
    <row r="135" spans="1:7" ht="24" customHeight="1" x14ac:dyDescent="0.2">
      <c r="A135" s="189"/>
      <c r="B135" s="189"/>
      <c r="D135" s="189"/>
      <c r="E135" s="189"/>
      <c r="F135" s="190"/>
      <c r="G135" s="189"/>
    </row>
    <row r="136" spans="1:7" ht="24" customHeight="1" x14ac:dyDescent="0.2">
      <c r="A136" s="189"/>
      <c r="B136" s="189"/>
      <c r="D136" s="189"/>
      <c r="E136" s="189"/>
      <c r="F136" s="190"/>
      <c r="G136" s="189"/>
    </row>
    <row r="137" spans="1:7" ht="24" customHeight="1" x14ac:dyDescent="0.2">
      <c r="A137" s="189"/>
      <c r="B137" s="189"/>
      <c r="D137" s="189"/>
      <c r="E137" s="189"/>
      <c r="F137" s="190"/>
      <c r="G137" s="189"/>
    </row>
    <row r="138" spans="1:7" ht="24" customHeight="1" x14ac:dyDescent="0.2">
      <c r="A138" s="193"/>
      <c r="B138" s="193"/>
      <c r="D138" s="189"/>
      <c r="E138" s="189"/>
      <c r="F138" s="190"/>
      <c r="G138" s="189"/>
    </row>
    <row r="139" spans="1:7" ht="24" customHeight="1" x14ac:dyDescent="0.2">
      <c r="A139" s="193"/>
      <c r="B139" s="193"/>
      <c r="D139" s="189"/>
      <c r="E139" s="189"/>
      <c r="F139" s="190"/>
      <c r="G139" s="189"/>
    </row>
    <row r="140" spans="1:7" ht="24" customHeight="1" x14ac:dyDescent="0.2">
      <c r="A140" s="193"/>
      <c r="B140" s="193"/>
      <c r="D140" s="189"/>
      <c r="E140" s="189"/>
      <c r="F140" s="190"/>
      <c r="G140" s="189"/>
    </row>
    <row r="141" spans="1:7" ht="24" customHeight="1" x14ac:dyDescent="0.2">
      <c r="A141" s="189"/>
      <c r="B141" s="189"/>
      <c r="D141" s="189"/>
      <c r="E141" s="189"/>
      <c r="F141" s="190"/>
      <c r="G141" s="189"/>
    </row>
    <row r="142" spans="1:7" ht="24" customHeight="1" x14ac:dyDescent="0.2">
      <c r="A142" s="189"/>
      <c r="B142" s="189"/>
      <c r="D142" s="189"/>
      <c r="E142" s="189"/>
      <c r="F142" s="190"/>
      <c r="G142" s="189"/>
    </row>
    <row r="143" spans="1:7" ht="24" customHeight="1" x14ac:dyDescent="0.2">
      <c r="A143" s="189"/>
      <c r="B143" s="189"/>
      <c r="D143" s="189"/>
      <c r="E143" s="189"/>
      <c r="F143" s="190"/>
      <c r="G143" s="189"/>
    </row>
    <row r="144" spans="1:7" ht="24" customHeight="1" x14ac:dyDescent="0.2">
      <c r="A144" s="193"/>
      <c r="B144" s="193"/>
      <c r="D144" s="189"/>
      <c r="E144" s="189"/>
      <c r="F144" s="190"/>
      <c r="G144" s="189"/>
    </row>
    <row r="145" spans="1:7" ht="24" customHeight="1" x14ac:dyDescent="0.2">
      <c r="A145" s="193"/>
      <c r="B145" s="193"/>
      <c r="D145" s="189"/>
      <c r="E145" s="189"/>
      <c r="F145" s="190"/>
      <c r="G145" s="189"/>
    </row>
    <row r="146" spans="1:7" ht="24" customHeight="1" x14ac:dyDescent="0.2">
      <c r="A146" s="193"/>
      <c r="B146" s="193"/>
      <c r="D146" s="189"/>
      <c r="E146" s="189"/>
      <c r="F146" s="190"/>
      <c r="G146" s="189"/>
    </row>
    <row r="147" spans="1:7" ht="24" customHeight="1" x14ac:dyDescent="0.2">
      <c r="A147" s="193"/>
      <c r="B147" s="193"/>
      <c r="D147" s="189"/>
      <c r="E147" s="189"/>
      <c r="F147" s="190"/>
      <c r="G147" s="189"/>
    </row>
    <row r="148" spans="1:7" ht="24" customHeight="1" x14ac:dyDescent="0.2">
      <c r="A148" s="193"/>
      <c r="B148" s="193"/>
      <c r="D148" s="189"/>
      <c r="E148" s="189"/>
      <c r="F148" s="190"/>
      <c r="G148" s="189"/>
    </row>
    <row r="149" spans="1:7" ht="24" customHeight="1" x14ac:dyDescent="0.2">
      <c r="A149" s="193"/>
      <c r="B149" s="193"/>
      <c r="D149" s="189"/>
      <c r="E149" s="189"/>
      <c r="F149" s="190"/>
      <c r="G149" s="189"/>
    </row>
    <row r="150" spans="1:7" ht="24" customHeight="1" x14ac:dyDescent="0.2">
      <c r="A150" s="193"/>
      <c r="B150" s="193"/>
      <c r="D150" s="189"/>
      <c r="E150" s="189"/>
      <c r="F150" s="190"/>
      <c r="G150" s="189"/>
    </row>
    <row r="151" spans="1:7" ht="24" customHeight="1" x14ac:dyDescent="0.2">
      <c r="A151" s="193"/>
      <c r="B151" s="193"/>
      <c r="D151" s="189"/>
      <c r="E151" s="189"/>
      <c r="F151" s="190"/>
      <c r="G151" s="189"/>
    </row>
    <row r="152" spans="1:7" ht="24" customHeight="1" x14ac:dyDescent="0.2">
      <c r="A152" s="193"/>
      <c r="B152" s="193"/>
      <c r="D152" s="189"/>
      <c r="E152" s="189"/>
      <c r="F152" s="190"/>
      <c r="G152" s="189"/>
    </row>
    <row r="153" spans="1:7" ht="24" customHeight="1" x14ac:dyDescent="0.2">
      <c r="A153" s="193"/>
      <c r="B153" s="193"/>
      <c r="D153" s="189"/>
      <c r="E153" s="189"/>
      <c r="F153" s="190"/>
      <c r="G153" s="189"/>
    </row>
    <row r="154" spans="1:7" ht="24" customHeight="1" x14ac:dyDescent="0.2">
      <c r="A154" s="193"/>
      <c r="B154" s="193"/>
      <c r="D154" s="189"/>
      <c r="E154" s="189"/>
      <c r="F154" s="190"/>
      <c r="G154" s="189"/>
    </row>
    <row r="155" spans="1:7" ht="24" customHeight="1" x14ac:dyDescent="0.2">
      <c r="A155" s="193"/>
      <c r="B155" s="193"/>
      <c r="D155" s="189"/>
      <c r="E155" s="189"/>
      <c r="F155" s="190"/>
      <c r="G155" s="189"/>
    </row>
    <row r="156" spans="1:7" ht="24" customHeight="1" x14ac:dyDescent="0.2">
      <c r="A156" s="193"/>
      <c r="B156" s="193"/>
      <c r="D156" s="189"/>
      <c r="E156" s="189"/>
      <c r="F156" s="190"/>
      <c r="G156" s="189"/>
    </row>
    <row r="157" spans="1:7" ht="24" customHeight="1" x14ac:dyDescent="0.2">
      <c r="A157" s="193"/>
      <c r="B157" s="193"/>
      <c r="D157" s="189"/>
      <c r="E157" s="189"/>
      <c r="F157" s="190"/>
      <c r="G157" s="189"/>
    </row>
    <row r="158" spans="1:7" ht="24" customHeight="1" x14ac:dyDescent="0.2">
      <c r="A158" s="193"/>
      <c r="B158" s="193"/>
      <c r="D158" s="189"/>
      <c r="E158" s="189"/>
      <c r="F158" s="190"/>
      <c r="G158" s="189"/>
    </row>
  </sheetData>
  <autoFilter ref="A2:H71"/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B52" workbookViewId="0">
      <selection activeCell="B4" sqref="B4:H67"/>
    </sheetView>
  </sheetViews>
  <sheetFormatPr baseColWidth="10" defaultRowHeight="12" x14ac:dyDescent="0.2"/>
  <cols>
    <col min="1" max="1" width="3.42578125" style="174" hidden="1" customWidth="1"/>
    <col min="2" max="2" width="3.42578125" style="223" customWidth="1"/>
    <col min="3" max="3" width="12.7109375" style="196" customWidth="1"/>
    <col min="4" max="4" width="11.42578125" style="195"/>
    <col min="5" max="5" width="11.140625" style="195" customWidth="1"/>
    <col min="6" max="6" width="19.85546875" style="197" customWidth="1"/>
    <col min="7" max="7" width="20.140625" style="197" customWidth="1"/>
    <col min="8" max="8" width="13.42578125" style="198" customWidth="1"/>
    <col min="9" max="16384" width="11.42578125" style="195"/>
  </cols>
  <sheetData>
    <row r="1" spans="1:8" x14ac:dyDescent="0.2">
      <c r="D1" s="228"/>
      <c r="E1" s="229"/>
    </row>
    <row r="2" spans="1:8" x14ac:dyDescent="0.2">
      <c r="D2" s="228"/>
      <c r="E2" s="229"/>
    </row>
    <row r="3" spans="1:8" ht="24" customHeight="1" x14ac:dyDescent="0.2">
      <c r="A3" s="170"/>
      <c r="B3" s="195"/>
      <c r="D3" s="468" t="s">
        <v>268</v>
      </c>
      <c r="E3" s="469"/>
    </row>
    <row r="4" spans="1:8" s="205" customFormat="1" ht="32.25" customHeight="1" x14ac:dyDescent="0.2">
      <c r="A4" s="115" t="s">
        <v>551</v>
      </c>
      <c r="B4" s="200"/>
      <c r="C4" s="201" t="s">
        <v>478</v>
      </c>
      <c r="D4" s="202" t="s">
        <v>652</v>
      </c>
      <c r="E4" s="202" t="s">
        <v>501</v>
      </c>
      <c r="F4" s="203" t="s">
        <v>267</v>
      </c>
      <c r="G4" s="203" t="s">
        <v>552</v>
      </c>
      <c r="H4" s="204" t="s">
        <v>553</v>
      </c>
    </row>
    <row r="5" spans="1:8" s="170" customFormat="1" ht="24" customHeight="1" x14ac:dyDescent="0.2">
      <c r="A5" s="176">
        <v>1</v>
      </c>
      <c r="B5" s="176">
        <v>1</v>
      </c>
      <c r="C5" s="181">
        <v>1102385565</v>
      </c>
      <c r="D5" s="180" t="s">
        <v>555</v>
      </c>
      <c r="E5" s="170" t="s">
        <v>557</v>
      </c>
      <c r="F5" s="169" t="s">
        <v>496</v>
      </c>
      <c r="G5" s="170" t="s">
        <v>558</v>
      </c>
      <c r="H5" s="172">
        <v>1200000</v>
      </c>
    </row>
    <row r="6" spans="1:8" ht="39.75" customHeight="1" x14ac:dyDescent="0.2">
      <c r="A6" s="176"/>
      <c r="B6" s="206">
        <f>+B5+1</f>
        <v>2</v>
      </c>
      <c r="C6" s="207">
        <v>1098701483</v>
      </c>
      <c r="D6" s="208" t="s">
        <v>632</v>
      </c>
      <c r="E6" s="195" t="s">
        <v>662</v>
      </c>
      <c r="F6" s="197" t="s">
        <v>658</v>
      </c>
      <c r="G6" s="197" t="s">
        <v>571</v>
      </c>
      <c r="H6" s="198">
        <v>1125000</v>
      </c>
    </row>
    <row r="7" spans="1:8" ht="24" customHeight="1" x14ac:dyDescent="0.2">
      <c r="A7" s="176">
        <v>3</v>
      </c>
      <c r="B7" s="206" t="e">
        <f>+#REF!+1</f>
        <v>#REF!</v>
      </c>
      <c r="C7" s="207">
        <v>1098668016</v>
      </c>
      <c r="D7" s="208" t="s">
        <v>559</v>
      </c>
      <c r="E7" s="195" t="s">
        <v>560</v>
      </c>
      <c r="F7" s="197" t="s">
        <v>266</v>
      </c>
      <c r="G7" s="197" t="s">
        <v>561</v>
      </c>
      <c r="H7" s="198">
        <v>2250000</v>
      </c>
    </row>
    <row r="8" spans="1:8" s="170" customFormat="1" ht="24" customHeight="1" x14ac:dyDescent="0.2">
      <c r="A8" s="176">
        <v>4</v>
      </c>
      <c r="B8" s="176" t="e">
        <f t="shared" ref="B8:B57" si="0">+B7+1</f>
        <v>#REF!</v>
      </c>
      <c r="C8" s="181">
        <v>1095766098</v>
      </c>
      <c r="D8" s="180" t="s">
        <v>562</v>
      </c>
      <c r="E8" s="170" t="s">
        <v>308</v>
      </c>
      <c r="F8" s="169" t="s">
        <v>266</v>
      </c>
      <c r="G8" s="170" t="s">
        <v>561</v>
      </c>
      <c r="H8" s="172">
        <v>2250000</v>
      </c>
    </row>
    <row r="9" spans="1:8" s="170" customFormat="1" ht="24" customHeight="1" x14ac:dyDescent="0.2">
      <c r="A9" s="176">
        <v>7</v>
      </c>
      <c r="B9" s="176" t="e">
        <f>+#REF!+1</f>
        <v>#REF!</v>
      </c>
      <c r="C9" s="181">
        <v>13745792</v>
      </c>
      <c r="D9" s="180" t="s">
        <v>563</v>
      </c>
      <c r="E9" s="170" t="s">
        <v>564</v>
      </c>
      <c r="F9" s="169" t="s">
        <v>266</v>
      </c>
      <c r="G9" s="170" t="s">
        <v>561</v>
      </c>
      <c r="H9" s="172">
        <v>2250000</v>
      </c>
    </row>
    <row r="10" spans="1:8" ht="24" customHeight="1" x14ac:dyDescent="0.2">
      <c r="A10" s="176">
        <v>8</v>
      </c>
      <c r="B10" s="206" t="e">
        <f t="shared" si="0"/>
        <v>#REF!</v>
      </c>
      <c r="C10" s="207">
        <v>37720692</v>
      </c>
      <c r="D10" s="208" t="s">
        <v>565</v>
      </c>
      <c r="E10" s="195" t="s">
        <v>566</v>
      </c>
      <c r="F10" s="197" t="s">
        <v>266</v>
      </c>
      <c r="G10" s="195" t="s">
        <v>561</v>
      </c>
      <c r="H10" s="198">
        <v>2250000</v>
      </c>
    </row>
    <row r="11" spans="1:8" ht="24" customHeight="1" x14ac:dyDescent="0.2">
      <c r="A11" s="176">
        <v>9</v>
      </c>
      <c r="B11" s="206" t="e">
        <f t="shared" si="0"/>
        <v>#REF!</v>
      </c>
      <c r="C11" s="207">
        <v>60267042</v>
      </c>
      <c r="D11" s="208" t="s">
        <v>567</v>
      </c>
      <c r="E11" s="195" t="s">
        <v>340</v>
      </c>
      <c r="F11" s="197" t="s">
        <v>266</v>
      </c>
      <c r="G11" s="195" t="s">
        <v>561</v>
      </c>
      <c r="H11" s="198">
        <v>2250000</v>
      </c>
    </row>
    <row r="12" spans="1:8" s="170" customFormat="1" ht="24" customHeight="1" x14ac:dyDescent="0.2">
      <c r="A12" s="176">
        <v>10</v>
      </c>
      <c r="B12" s="176" t="e">
        <f t="shared" si="0"/>
        <v>#REF!</v>
      </c>
      <c r="C12" s="181">
        <v>1065587118</v>
      </c>
      <c r="D12" s="170" t="s">
        <v>568</v>
      </c>
      <c r="E12" s="170" t="s">
        <v>339</v>
      </c>
      <c r="F12" s="169" t="s">
        <v>266</v>
      </c>
      <c r="G12" s="170" t="s">
        <v>561</v>
      </c>
      <c r="H12" s="172">
        <v>2250000</v>
      </c>
    </row>
    <row r="13" spans="1:8" s="170" customFormat="1" ht="24" customHeight="1" x14ac:dyDescent="0.2">
      <c r="A13" s="176">
        <v>11</v>
      </c>
      <c r="B13" s="176" t="e">
        <f t="shared" si="0"/>
        <v>#REF!</v>
      </c>
      <c r="C13" s="181">
        <v>63555548</v>
      </c>
      <c r="D13" s="180" t="s">
        <v>569</v>
      </c>
      <c r="E13" s="170" t="s">
        <v>570</v>
      </c>
      <c r="F13" s="169" t="s">
        <v>266</v>
      </c>
      <c r="G13" s="170" t="s">
        <v>561</v>
      </c>
      <c r="H13" s="172">
        <v>1687500</v>
      </c>
    </row>
    <row r="14" spans="1:8" s="170" customFormat="1" ht="24" customHeight="1" x14ac:dyDescent="0.2">
      <c r="A14" s="176">
        <v>12</v>
      </c>
      <c r="B14" s="176" t="e">
        <f t="shared" si="0"/>
        <v>#REF!</v>
      </c>
      <c r="C14" s="181">
        <v>63396539</v>
      </c>
      <c r="D14" s="170" t="s">
        <v>310</v>
      </c>
      <c r="E14" s="170" t="s">
        <v>312</v>
      </c>
      <c r="F14" s="169" t="s">
        <v>266</v>
      </c>
      <c r="G14" s="170" t="s">
        <v>561</v>
      </c>
      <c r="H14" s="172">
        <v>2250000</v>
      </c>
    </row>
    <row r="15" spans="1:8" ht="28.5" customHeight="1" x14ac:dyDescent="0.2">
      <c r="A15" s="176">
        <v>13</v>
      </c>
      <c r="B15" s="206" t="e">
        <f t="shared" si="0"/>
        <v>#REF!</v>
      </c>
      <c r="C15" s="207">
        <v>1098602053</v>
      </c>
      <c r="D15" s="195" t="s">
        <v>314</v>
      </c>
      <c r="E15" s="195" t="s">
        <v>315</v>
      </c>
      <c r="F15" s="197" t="s">
        <v>317</v>
      </c>
      <c r="G15" s="195" t="s">
        <v>571</v>
      </c>
      <c r="H15" s="198">
        <v>1125000</v>
      </c>
    </row>
    <row r="16" spans="1:8" s="170" customFormat="1" ht="24" customHeight="1" x14ac:dyDescent="0.2">
      <c r="A16" s="176">
        <v>15</v>
      </c>
      <c r="B16" s="176" t="e">
        <f>+#REF!+1</f>
        <v>#REF!</v>
      </c>
      <c r="C16" s="181">
        <v>1064802409</v>
      </c>
      <c r="D16" s="180" t="s">
        <v>318</v>
      </c>
      <c r="E16" s="170" t="s">
        <v>319</v>
      </c>
      <c r="F16" s="169" t="s">
        <v>266</v>
      </c>
      <c r="G16" s="170" t="s">
        <v>561</v>
      </c>
      <c r="H16" s="172">
        <v>2250000</v>
      </c>
    </row>
    <row r="17" spans="1:9" s="170" customFormat="1" ht="24" customHeight="1" x14ac:dyDescent="0.2">
      <c r="A17" s="176">
        <v>16</v>
      </c>
      <c r="B17" s="176" t="e">
        <f t="shared" si="0"/>
        <v>#REF!</v>
      </c>
      <c r="C17" s="181">
        <v>1098636353</v>
      </c>
      <c r="D17" s="170" t="s">
        <v>573</v>
      </c>
      <c r="E17" s="170" t="s">
        <v>574</v>
      </c>
      <c r="F17" s="169" t="s">
        <v>266</v>
      </c>
      <c r="G17" s="170" t="s">
        <v>561</v>
      </c>
      <c r="H17" s="172">
        <v>2250000</v>
      </c>
    </row>
    <row r="18" spans="1:9" ht="24" customHeight="1" x14ac:dyDescent="0.2">
      <c r="A18" s="176">
        <v>17</v>
      </c>
      <c r="B18" s="206" t="e">
        <f t="shared" si="0"/>
        <v>#REF!</v>
      </c>
      <c r="C18" s="207">
        <v>63532354</v>
      </c>
      <c r="D18" s="195" t="s">
        <v>321</v>
      </c>
      <c r="E18" s="195" t="s">
        <v>322</v>
      </c>
      <c r="F18" s="197" t="s">
        <v>324</v>
      </c>
      <c r="G18" s="195" t="s">
        <v>561</v>
      </c>
      <c r="H18" s="198">
        <v>2250000</v>
      </c>
    </row>
    <row r="19" spans="1:9" s="170" customFormat="1" ht="24" customHeight="1" x14ac:dyDescent="0.2">
      <c r="A19" s="176">
        <v>19</v>
      </c>
      <c r="B19" s="176" t="e">
        <f>+#REF!+1</f>
        <v>#REF!</v>
      </c>
      <c r="C19" s="171">
        <v>37841016</v>
      </c>
      <c r="D19" s="180" t="s">
        <v>578</v>
      </c>
      <c r="E19" s="170" t="s">
        <v>366</v>
      </c>
      <c r="F19" s="169" t="s">
        <v>579</v>
      </c>
      <c r="G19" s="170" t="s">
        <v>577</v>
      </c>
      <c r="H19" s="172">
        <v>3000000</v>
      </c>
    </row>
    <row r="20" spans="1:9" ht="24" customHeight="1" x14ac:dyDescent="0.2">
      <c r="A20" s="176">
        <v>20</v>
      </c>
      <c r="B20" s="206" t="e">
        <f t="shared" si="0"/>
        <v>#REF!</v>
      </c>
      <c r="C20" s="196">
        <v>1098639628</v>
      </c>
      <c r="D20" s="208" t="s">
        <v>669</v>
      </c>
      <c r="E20" s="195" t="s">
        <v>507</v>
      </c>
      <c r="F20" s="197" t="s">
        <v>572</v>
      </c>
      <c r="G20" s="197" t="s">
        <v>558</v>
      </c>
      <c r="H20" s="198">
        <v>1100000</v>
      </c>
    </row>
    <row r="21" spans="1:9" ht="24" customHeight="1" x14ac:dyDescent="0.2">
      <c r="A21" s="176"/>
      <c r="B21" s="206" t="e">
        <f t="shared" si="0"/>
        <v>#REF!</v>
      </c>
      <c r="C21" s="196">
        <v>1098761030</v>
      </c>
      <c r="D21" s="208" t="s">
        <v>580</v>
      </c>
      <c r="E21" s="195" t="s">
        <v>581</v>
      </c>
      <c r="F21" s="197" t="s">
        <v>266</v>
      </c>
      <c r="G21" s="197" t="s">
        <v>561</v>
      </c>
      <c r="H21" s="198">
        <v>1125000</v>
      </c>
    </row>
    <row r="22" spans="1:9" ht="24" customHeight="1" x14ac:dyDescent="0.2">
      <c r="A22" s="176">
        <v>21</v>
      </c>
      <c r="B22" s="206" t="e">
        <f t="shared" si="0"/>
        <v>#REF!</v>
      </c>
      <c r="C22" s="207">
        <v>37729980</v>
      </c>
      <c r="D22" s="208" t="s">
        <v>506</v>
      </c>
      <c r="E22" s="195" t="s">
        <v>507</v>
      </c>
      <c r="F22" s="197" t="s">
        <v>572</v>
      </c>
      <c r="G22" s="195" t="s">
        <v>558</v>
      </c>
      <c r="H22" s="198">
        <v>1200000</v>
      </c>
    </row>
    <row r="23" spans="1:9" s="170" customFormat="1" ht="24" customHeight="1" x14ac:dyDescent="0.2">
      <c r="A23" s="176">
        <v>23</v>
      </c>
      <c r="B23" s="176" t="e">
        <f>+#REF!+1</f>
        <v>#REF!</v>
      </c>
      <c r="C23" s="181">
        <v>63528940</v>
      </c>
      <c r="D23" s="180" t="s">
        <v>329</v>
      </c>
      <c r="E23" s="170" t="s">
        <v>331</v>
      </c>
      <c r="F23" s="169" t="s">
        <v>266</v>
      </c>
      <c r="G23" s="170" t="s">
        <v>561</v>
      </c>
      <c r="H23" s="172">
        <v>1125000</v>
      </c>
    </row>
    <row r="24" spans="1:9" s="170" customFormat="1" ht="24" customHeight="1" x14ac:dyDescent="0.2">
      <c r="A24" s="176">
        <v>24</v>
      </c>
      <c r="B24" s="176" t="e">
        <f t="shared" si="0"/>
        <v>#REF!</v>
      </c>
      <c r="C24" s="181">
        <v>63506109</v>
      </c>
      <c r="D24" s="180" t="s">
        <v>582</v>
      </c>
      <c r="E24" s="170" t="s">
        <v>583</v>
      </c>
      <c r="F24" s="169" t="s">
        <v>266</v>
      </c>
      <c r="G24" s="170" t="s">
        <v>561</v>
      </c>
      <c r="H24" s="172">
        <v>2250000</v>
      </c>
      <c r="I24" s="188"/>
    </row>
    <row r="25" spans="1:9" ht="24" customHeight="1" x14ac:dyDescent="0.2">
      <c r="A25" s="176">
        <v>26</v>
      </c>
      <c r="B25" s="206" t="e">
        <f t="shared" si="0"/>
        <v>#REF!</v>
      </c>
      <c r="C25" s="207">
        <v>1098718401</v>
      </c>
      <c r="D25" s="208" t="s">
        <v>333</v>
      </c>
      <c r="E25" s="195" t="s">
        <v>335</v>
      </c>
      <c r="F25" s="197" t="s">
        <v>270</v>
      </c>
      <c r="G25" s="195" t="s">
        <v>561</v>
      </c>
      <c r="H25" s="198">
        <v>2250000</v>
      </c>
    </row>
    <row r="26" spans="1:9" s="170" customFormat="1" ht="24" customHeight="1" x14ac:dyDescent="0.2">
      <c r="A26" s="176">
        <v>27</v>
      </c>
      <c r="B26" s="176" t="e">
        <f t="shared" si="0"/>
        <v>#REF!</v>
      </c>
      <c r="C26" s="181">
        <v>1098627058</v>
      </c>
      <c r="D26" s="180" t="s">
        <v>337</v>
      </c>
      <c r="E26" s="170" t="s">
        <v>339</v>
      </c>
      <c r="F26" s="169" t="s">
        <v>266</v>
      </c>
      <c r="G26" s="170" t="s">
        <v>561</v>
      </c>
      <c r="H26" s="172">
        <v>2250000</v>
      </c>
    </row>
    <row r="27" spans="1:9" ht="24" customHeight="1" x14ac:dyDescent="0.2">
      <c r="A27" s="176">
        <v>28</v>
      </c>
      <c r="B27" s="206" t="e">
        <f t="shared" si="0"/>
        <v>#REF!</v>
      </c>
      <c r="C27" s="207">
        <v>1095919162</v>
      </c>
      <c r="D27" s="208" t="s">
        <v>508</v>
      </c>
      <c r="E27" s="195" t="s">
        <v>509</v>
      </c>
      <c r="F27" s="197" t="s">
        <v>572</v>
      </c>
      <c r="G27" s="195" t="s">
        <v>558</v>
      </c>
      <c r="H27" s="198">
        <v>1200000</v>
      </c>
    </row>
    <row r="28" spans="1:9" ht="24" customHeight="1" x14ac:dyDescent="0.2">
      <c r="A28" s="176">
        <v>30</v>
      </c>
      <c r="B28" s="206" t="e">
        <f t="shared" si="0"/>
        <v>#REF!</v>
      </c>
      <c r="C28" s="207">
        <v>1098614777</v>
      </c>
      <c r="D28" s="208" t="s">
        <v>586</v>
      </c>
      <c r="E28" s="195" t="s">
        <v>587</v>
      </c>
      <c r="F28" s="197" t="s">
        <v>266</v>
      </c>
      <c r="G28" s="195" t="s">
        <v>561</v>
      </c>
      <c r="H28" s="198">
        <v>2250000</v>
      </c>
    </row>
    <row r="29" spans="1:9" s="170" customFormat="1" ht="24" customHeight="1" x14ac:dyDescent="0.2">
      <c r="A29" s="176">
        <v>32</v>
      </c>
      <c r="B29" s="176" t="e">
        <f t="shared" si="0"/>
        <v>#REF!</v>
      </c>
      <c r="C29" s="181">
        <v>1098707369</v>
      </c>
      <c r="D29" s="180" t="s">
        <v>588</v>
      </c>
      <c r="E29" s="170" t="s">
        <v>589</v>
      </c>
      <c r="F29" s="169" t="s">
        <v>266</v>
      </c>
      <c r="G29" s="170" t="s">
        <v>561</v>
      </c>
      <c r="H29" s="172">
        <v>2250000</v>
      </c>
    </row>
    <row r="30" spans="1:9" s="170" customFormat="1" ht="24" customHeight="1" x14ac:dyDescent="0.2">
      <c r="A30" s="176">
        <v>34</v>
      </c>
      <c r="B30" s="176" t="e">
        <f>+#REF!+1</f>
        <v>#REF!</v>
      </c>
      <c r="C30" s="181">
        <v>1098678934</v>
      </c>
      <c r="D30" s="180" t="s">
        <v>330</v>
      </c>
      <c r="E30" s="170" t="s">
        <v>523</v>
      </c>
      <c r="F30" s="169" t="s">
        <v>572</v>
      </c>
      <c r="G30" s="170" t="s">
        <v>558</v>
      </c>
      <c r="H30" s="172">
        <v>1200000</v>
      </c>
    </row>
    <row r="31" spans="1:9" s="170" customFormat="1" ht="24" customHeight="1" x14ac:dyDescent="0.2">
      <c r="A31" s="176">
        <v>35</v>
      </c>
      <c r="B31" s="176" t="e">
        <f t="shared" si="0"/>
        <v>#REF!</v>
      </c>
      <c r="C31" s="181">
        <v>1090454673</v>
      </c>
      <c r="D31" s="180" t="s">
        <v>330</v>
      </c>
      <c r="E31" s="170" t="s">
        <v>498</v>
      </c>
      <c r="F31" s="169" t="s">
        <v>593</v>
      </c>
      <c r="G31" s="170" t="s">
        <v>577</v>
      </c>
      <c r="H31" s="172">
        <v>1200000</v>
      </c>
    </row>
    <row r="32" spans="1:9" ht="24" customHeight="1" x14ac:dyDescent="0.2">
      <c r="A32" s="176">
        <v>36</v>
      </c>
      <c r="B32" s="206" t="e">
        <f t="shared" si="0"/>
        <v>#REF!</v>
      </c>
      <c r="C32" s="196">
        <v>1098690029</v>
      </c>
      <c r="D32" s="195" t="s">
        <v>355</v>
      </c>
      <c r="E32" s="195" t="s">
        <v>356</v>
      </c>
      <c r="F32" s="209" t="s">
        <v>270</v>
      </c>
      <c r="G32" s="209" t="s">
        <v>561</v>
      </c>
      <c r="H32" s="210"/>
    </row>
    <row r="33" spans="1:8" ht="24" customHeight="1" x14ac:dyDescent="0.2">
      <c r="A33" s="176">
        <v>38</v>
      </c>
      <c r="B33" s="206" t="e">
        <f>+#REF!+1</f>
        <v>#REF!</v>
      </c>
      <c r="C33" s="196">
        <v>37617095</v>
      </c>
      <c r="D33" s="195" t="s">
        <v>358</v>
      </c>
      <c r="E33" s="195" t="s">
        <v>359</v>
      </c>
      <c r="F33" s="197" t="s">
        <v>658</v>
      </c>
      <c r="G33" s="195" t="s">
        <v>571</v>
      </c>
      <c r="H33" s="198">
        <v>1687500</v>
      </c>
    </row>
    <row r="34" spans="1:8" s="170" customFormat="1" ht="24" customHeight="1" x14ac:dyDescent="0.2">
      <c r="A34" s="176">
        <v>39</v>
      </c>
      <c r="B34" s="176" t="e">
        <f t="shared" si="0"/>
        <v>#REF!</v>
      </c>
      <c r="C34" s="181">
        <v>1098693464</v>
      </c>
      <c r="D34" s="180" t="s">
        <v>594</v>
      </c>
      <c r="E34" s="170" t="s">
        <v>499</v>
      </c>
      <c r="F34" s="169" t="s">
        <v>266</v>
      </c>
      <c r="G34" s="170" t="s">
        <v>561</v>
      </c>
      <c r="H34" s="172">
        <v>2250000</v>
      </c>
    </row>
    <row r="35" spans="1:8" ht="44.25" customHeight="1" x14ac:dyDescent="0.2">
      <c r="A35" s="176">
        <v>40</v>
      </c>
      <c r="B35" s="206" t="e">
        <f t="shared" si="0"/>
        <v>#REF!</v>
      </c>
      <c r="C35" s="196">
        <v>37727180</v>
      </c>
      <c r="D35" s="208" t="s">
        <v>595</v>
      </c>
      <c r="E35" s="195" t="s">
        <v>596</v>
      </c>
      <c r="F35" s="197" t="s">
        <v>572</v>
      </c>
      <c r="G35" s="195" t="s">
        <v>558</v>
      </c>
      <c r="H35" s="198">
        <v>1200000</v>
      </c>
    </row>
    <row r="36" spans="1:8" s="170" customFormat="1" ht="24" customHeight="1" x14ac:dyDescent="0.2">
      <c r="A36" s="176">
        <v>41</v>
      </c>
      <c r="B36" s="176" t="e">
        <f t="shared" si="0"/>
        <v>#REF!</v>
      </c>
      <c r="C36" s="171">
        <v>1098694367</v>
      </c>
      <c r="D36" s="180" t="s">
        <v>628</v>
      </c>
      <c r="E36" s="170" t="s">
        <v>322</v>
      </c>
      <c r="F36" s="169" t="s">
        <v>511</v>
      </c>
      <c r="G36" s="170" t="s">
        <v>558</v>
      </c>
      <c r="H36" s="172">
        <v>908526</v>
      </c>
    </row>
    <row r="37" spans="1:8" s="170" customFormat="1" ht="24" customHeight="1" x14ac:dyDescent="0.2">
      <c r="A37" s="176">
        <v>42</v>
      </c>
      <c r="B37" s="176" t="e">
        <f t="shared" si="0"/>
        <v>#REF!</v>
      </c>
      <c r="C37" s="181">
        <v>37182013</v>
      </c>
      <c r="D37" s="180" t="s">
        <v>598</v>
      </c>
      <c r="E37" s="170" t="s">
        <v>599</v>
      </c>
      <c r="F37" s="169" t="s">
        <v>266</v>
      </c>
      <c r="G37" s="170" t="s">
        <v>561</v>
      </c>
      <c r="H37" s="172">
        <v>2250000</v>
      </c>
    </row>
    <row r="38" spans="1:8" s="170" customFormat="1" ht="24" customHeight="1" x14ac:dyDescent="0.2">
      <c r="A38" s="176">
        <v>43</v>
      </c>
      <c r="B38" s="176" t="e">
        <f t="shared" si="0"/>
        <v>#REF!</v>
      </c>
      <c r="C38" s="181">
        <v>1098643544</v>
      </c>
      <c r="D38" s="180" t="s">
        <v>528</v>
      </c>
      <c r="E38" s="170" t="s">
        <v>386</v>
      </c>
      <c r="F38" s="169" t="s">
        <v>572</v>
      </c>
      <c r="G38" s="170" t="s">
        <v>558</v>
      </c>
      <c r="H38" s="172">
        <v>1200000</v>
      </c>
    </row>
    <row r="39" spans="1:8" ht="42.75" customHeight="1" x14ac:dyDescent="0.2">
      <c r="A39" s="176"/>
      <c r="B39" s="206" t="e">
        <f>+#REF!+1</f>
        <v>#REF!</v>
      </c>
      <c r="C39" s="207">
        <v>63546360</v>
      </c>
      <c r="D39" s="208" t="s">
        <v>600</v>
      </c>
      <c r="E39" s="195" t="s">
        <v>315</v>
      </c>
      <c r="F39" s="197" t="s">
        <v>428</v>
      </c>
      <c r="G39" s="197" t="s">
        <v>571</v>
      </c>
      <c r="H39" s="198">
        <v>1125000</v>
      </c>
    </row>
    <row r="40" spans="1:8" ht="24" customHeight="1" x14ac:dyDescent="0.2">
      <c r="A40" s="176">
        <v>46</v>
      </c>
      <c r="B40" s="206" t="e">
        <f>+#REF!+1</f>
        <v>#REF!</v>
      </c>
      <c r="C40" s="196">
        <v>60352063</v>
      </c>
      <c r="D40" s="208" t="s">
        <v>529</v>
      </c>
      <c r="E40" s="195" t="s">
        <v>365</v>
      </c>
      <c r="F40" s="197" t="s">
        <v>572</v>
      </c>
      <c r="G40" s="195" t="s">
        <v>558</v>
      </c>
      <c r="H40" s="198">
        <v>1200000</v>
      </c>
    </row>
    <row r="41" spans="1:8" s="170" customFormat="1" ht="24" customHeight="1" x14ac:dyDescent="0.2">
      <c r="A41" s="176">
        <v>47</v>
      </c>
      <c r="B41" s="176" t="e">
        <f t="shared" si="0"/>
        <v>#REF!</v>
      </c>
      <c r="C41" s="181">
        <v>63501572</v>
      </c>
      <c r="D41" s="180" t="s">
        <v>601</v>
      </c>
      <c r="E41" s="170" t="s">
        <v>507</v>
      </c>
      <c r="F41" s="169" t="s">
        <v>266</v>
      </c>
      <c r="G41" s="170" t="s">
        <v>561</v>
      </c>
      <c r="H41" s="172">
        <v>2250000</v>
      </c>
    </row>
    <row r="42" spans="1:8" ht="24" customHeight="1" x14ac:dyDescent="0.2">
      <c r="A42" s="176">
        <v>48</v>
      </c>
      <c r="B42" s="206" t="e">
        <f t="shared" si="0"/>
        <v>#REF!</v>
      </c>
      <c r="C42" s="207">
        <v>45547583</v>
      </c>
      <c r="D42" s="208" t="s">
        <v>602</v>
      </c>
      <c r="E42" s="195" t="s">
        <v>603</v>
      </c>
      <c r="F42" s="197" t="s">
        <v>266</v>
      </c>
      <c r="G42" s="195" t="s">
        <v>561</v>
      </c>
      <c r="H42" s="198">
        <v>2250000</v>
      </c>
    </row>
    <row r="43" spans="1:8" s="170" customFormat="1" ht="24" customHeight="1" x14ac:dyDescent="0.2">
      <c r="A43" s="176">
        <v>50</v>
      </c>
      <c r="B43" s="176" t="e">
        <f>+#REF!+1</f>
        <v>#REF!</v>
      </c>
      <c r="C43" s="181">
        <v>1096224933</v>
      </c>
      <c r="D43" s="170" t="s">
        <v>364</v>
      </c>
      <c r="E43" s="170" t="s">
        <v>365</v>
      </c>
      <c r="F43" s="169" t="s">
        <v>324</v>
      </c>
      <c r="G43" s="170" t="s">
        <v>561</v>
      </c>
      <c r="H43" s="172">
        <v>2250000</v>
      </c>
    </row>
    <row r="44" spans="1:8" ht="24" customHeight="1" x14ac:dyDescent="0.2">
      <c r="A44" s="176">
        <v>51</v>
      </c>
      <c r="B44" s="206" t="e">
        <f t="shared" si="0"/>
        <v>#REF!</v>
      </c>
      <c r="C44" s="207">
        <v>1234338014</v>
      </c>
      <c r="D44" s="208" t="s">
        <v>364</v>
      </c>
      <c r="E44" s="195" t="s">
        <v>609</v>
      </c>
      <c r="F44" s="197" t="s">
        <v>572</v>
      </c>
      <c r="G44" s="195" t="s">
        <v>558</v>
      </c>
      <c r="H44" s="198">
        <v>1200000</v>
      </c>
    </row>
    <row r="45" spans="1:8" ht="24" customHeight="1" x14ac:dyDescent="0.2">
      <c r="A45" s="176">
        <v>52</v>
      </c>
      <c r="B45" s="206" t="e">
        <f t="shared" si="0"/>
        <v>#REF!</v>
      </c>
      <c r="C45" s="207">
        <v>1095837146</v>
      </c>
      <c r="D45" s="208" t="s">
        <v>605</v>
      </c>
      <c r="E45" s="195" t="s">
        <v>322</v>
      </c>
      <c r="F45" s="197" t="s">
        <v>266</v>
      </c>
      <c r="G45" s="197" t="s">
        <v>561</v>
      </c>
      <c r="H45" s="198">
        <v>2250000</v>
      </c>
    </row>
    <row r="46" spans="1:8" s="170" customFormat="1" ht="24" customHeight="1" x14ac:dyDescent="0.2">
      <c r="A46" s="176">
        <v>53</v>
      </c>
      <c r="B46" s="176" t="e">
        <f t="shared" si="0"/>
        <v>#REF!</v>
      </c>
      <c r="C46" s="181">
        <v>1098638398</v>
      </c>
      <c r="D46" s="180" t="s">
        <v>606</v>
      </c>
      <c r="E46" s="170" t="s">
        <v>607</v>
      </c>
      <c r="F46" s="169"/>
      <c r="G46" s="170" t="s">
        <v>577</v>
      </c>
      <c r="H46" s="172">
        <v>1500000</v>
      </c>
    </row>
    <row r="47" spans="1:8" ht="57.75" customHeight="1" x14ac:dyDescent="0.2">
      <c r="A47" s="176">
        <v>54</v>
      </c>
      <c r="B47" s="206" t="e">
        <f t="shared" si="0"/>
        <v>#REF!</v>
      </c>
      <c r="C47" s="207">
        <v>1098690491</v>
      </c>
      <c r="D47" s="208" t="s">
        <v>367</v>
      </c>
      <c r="E47" s="195" t="s">
        <v>308</v>
      </c>
      <c r="F47" s="197" t="s">
        <v>270</v>
      </c>
      <c r="G47" s="195" t="s">
        <v>561</v>
      </c>
      <c r="H47" s="198">
        <v>2250000</v>
      </c>
    </row>
    <row r="48" spans="1:8" s="170" customFormat="1" ht="24" customHeight="1" x14ac:dyDescent="0.2">
      <c r="A48" s="176">
        <v>55</v>
      </c>
      <c r="B48" s="176" t="e">
        <f t="shared" si="0"/>
        <v>#REF!</v>
      </c>
      <c r="C48" s="181">
        <v>63542725</v>
      </c>
      <c r="D48" s="180" t="s">
        <v>660</v>
      </c>
      <c r="E48" s="170" t="s">
        <v>661</v>
      </c>
      <c r="F48" s="169" t="s">
        <v>266</v>
      </c>
      <c r="G48" s="170" t="s">
        <v>561</v>
      </c>
      <c r="H48" s="172">
        <v>1125000</v>
      </c>
    </row>
    <row r="49" spans="1:8" s="170" customFormat="1" ht="24" customHeight="1" x14ac:dyDescent="0.2">
      <c r="A49" s="176">
        <v>56</v>
      </c>
      <c r="B49" s="176" t="e">
        <f t="shared" si="0"/>
        <v>#REF!</v>
      </c>
      <c r="C49" s="181">
        <v>1098711608</v>
      </c>
      <c r="D49" s="180" t="s">
        <v>663</v>
      </c>
      <c r="E49" s="170" t="s">
        <v>613</v>
      </c>
      <c r="F49" s="169" t="s">
        <v>572</v>
      </c>
      <c r="G49" s="170" t="s">
        <v>558</v>
      </c>
      <c r="H49" s="172">
        <v>1200000</v>
      </c>
    </row>
    <row r="50" spans="1:8" ht="24" customHeight="1" x14ac:dyDescent="0.2">
      <c r="A50" s="176">
        <v>57</v>
      </c>
      <c r="B50" s="206" t="e">
        <f t="shared" si="0"/>
        <v>#REF!</v>
      </c>
      <c r="C50" s="207">
        <v>1098626924</v>
      </c>
      <c r="D50" s="208" t="s">
        <v>608</v>
      </c>
      <c r="E50" s="195" t="s">
        <v>609</v>
      </c>
      <c r="F50" s="197" t="s">
        <v>266</v>
      </c>
      <c r="G50" s="195" t="s">
        <v>561</v>
      </c>
      <c r="H50" s="198">
        <v>1725000</v>
      </c>
    </row>
    <row r="51" spans="1:8" s="170" customFormat="1" ht="24" customHeight="1" x14ac:dyDescent="0.2">
      <c r="A51" s="176">
        <v>59</v>
      </c>
      <c r="B51" s="176" t="e">
        <f>+#REF!+1</f>
        <v>#REF!</v>
      </c>
      <c r="C51" s="181">
        <v>1098674896</v>
      </c>
      <c r="D51" s="180" t="s">
        <v>610</v>
      </c>
      <c r="E51" s="170" t="s">
        <v>611</v>
      </c>
      <c r="F51" s="169" t="s">
        <v>511</v>
      </c>
      <c r="G51" s="170" t="s">
        <v>558</v>
      </c>
      <c r="H51" s="172">
        <v>850000</v>
      </c>
    </row>
    <row r="52" spans="1:8" ht="24" customHeight="1" x14ac:dyDescent="0.2">
      <c r="A52" s="176">
        <v>60</v>
      </c>
      <c r="B52" s="206" t="e">
        <f t="shared" si="0"/>
        <v>#REF!</v>
      </c>
      <c r="C52" s="207">
        <v>36725827</v>
      </c>
      <c r="D52" s="208" t="s">
        <v>612</v>
      </c>
      <c r="E52" s="195" t="s">
        <v>613</v>
      </c>
      <c r="F52" s="197" t="s">
        <v>572</v>
      </c>
      <c r="G52" s="195" t="s">
        <v>558</v>
      </c>
      <c r="H52" s="198">
        <v>1200000</v>
      </c>
    </row>
    <row r="53" spans="1:8" ht="24" customHeight="1" x14ac:dyDescent="0.2">
      <c r="A53" s="176">
        <v>61</v>
      </c>
      <c r="B53" s="206" t="e">
        <f t="shared" si="0"/>
        <v>#REF!</v>
      </c>
      <c r="C53" s="207">
        <v>28338357</v>
      </c>
      <c r="D53" s="208" t="s">
        <v>664</v>
      </c>
      <c r="E53" s="195" t="s">
        <v>655</v>
      </c>
      <c r="F53" s="197" t="s">
        <v>270</v>
      </c>
      <c r="G53" s="195" t="s">
        <v>561</v>
      </c>
      <c r="H53" s="198">
        <v>1125000</v>
      </c>
    </row>
    <row r="54" spans="1:8" s="170" customFormat="1" ht="24" customHeight="1" x14ac:dyDescent="0.2">
      <c r="A54" s="176">
        <v>63</v>
      </c>
      <c r="B54" s="176" t="e">
        <f>+#REF!+1</f>
        <v>#REF!</v>
      </c>
      <c r="C54" s="171">
        <v>1005288165</v>
      </c>
      <c r="D54" s="180" t="s">
        <v>639</v>
      </c>
      <c r="E54" s="170" t="s">
        <v>665</v>
      </c>
      <c r="F54" s="169" t="s">
        <v>511</v>
      </c>
      <c r="G54" s="170" t="s">
        <v>558</v>
      </c>
      <c r="H54" s="172">
        <v>908526</v>
      </c>
    </row>
    <row r="55" spans="1:8" ht="24" customHeight="1" x14ac:dyDescent="0.2">
      <c r="A55" s="176">
        <v>64</v>
      </c>
      <c r="B55" s="206" t="e">
        <f t="shared" si="0"/>
        <v>#REF!</v>
      </c>
      <c r="C55" s="207">
        <v>1005196257</v>
      </c>
      <c r="D55" s="208" t="s">
        <v>535</v>
      </c>
      <c r="E55" s="195" t="s">
        <v>390</v>
      </c>
      <c r="F55" s="197" t="s">
        <v>572</v>
      </c>
      <c r="G55" s="195" t="s">
        <v>558</v>
      </c>
      <c r="H55" s="198">
        <v>1200000</v>
      </c>
    </row>
    <row r="56" spans="1:8" s="170" customFormat="1" ht="24" customHeight="1" x14ac:dyDescent="0.2">
      <c r="A56" s="176">
        <v>65</v>
      </c>
      <c r="B56" s="176" t="e">
        <f t="shared" si="0"/>
        <v>#REF!</v>
      </c>
      <c r="C56" s="181">
        <v>1090494094</v>
      </c>
      <c r="D56" s="180" t="s">
        <v>666</v>
      </c>
      <c r="E56" s="170" t="s">
        <v>376</v>
      </c>
      <c r="F56" s="169" t="s">
        <v>266</v>
      </c>
      <c r="G56" s="170" t="s">
        <v>561</v>
      </c>
      <c r="H56" s="172">
        <v>2250000</v>
      </c>
    </row>
    <row r="57" spans="1:8" ht="42.75" customHeight="1" x14ac:dyDescent="0.2">
      <c r="A57" s="176">
        <v>66</v>
      </c>
      <c r="B57" s="206" t="e">
        <f t="shared" si="0"/>
        <v>#REF!</v>
      </c>
      <c r="C57" s="207">
        <v>1120745288</v>
      </c>
      <c r="D57" s="208" t="s">
        <v>378</v>
      </c>
      <c r="E57" s="195" t="s">
        <v>379</v>
      </c>
      <c r="F57" s="197" t="s">
        <v>324</v>
      </c>
      <c r="G57" s="195" t="s">
        <v>561</v>
      </c>
      <c r="H57" s="198">
        <v>1518750</v>
      </c>
    </row>
    <row r="58" spans="1:8" s="170" customFormat="1" ht="24" customHeight="1" x14ac:dyDescent="0.2">
      <c r="A58" s="176">
        <v>67</v>
      </c>
      <c r="B58" s="176" t="e">
        <f t="shared" ref="B58:B67" si="1">+B57+1</f>
        <v>#REF!</v>
      </c>
      <c r="C58" s="181">
        <v>1102360848</v>
      </c>
      <c r="D58" s="180" t="s">
        <v>538</v>
      </c>
      <c r="E58" s="170" t="s">
        <v>308</v>
      </c>
      <c r="F58" s="169" t="s">
        <v>572</v>
      </c>
      <c r="G58" s="170" t="s">
        <v>558</v>
      </c>
      <c r="H58" s="172">
        <v>1200000</v>
      </c>
    </row>
    <row r="59" spans="1:8" ht="24" customHeight="1" x14ac:dyDescent="0.2">
      <c r="A59" s="176">
        <v>68</v>
      </c>
      <c r="B59" s="206" t="e">
        <f t="shared" si="1"/>
        <v>#REF!</v>
      </c>
      <c r="C59" s="207">
        <v>1005323961</v>
      </c>
      <c r="D59" s="208" t="s">
        <v>540</v>
      </c>
      <c r="E59" s="195" t="s">
        <v>541</v>
      </c>
      <c r="F59" s="197" t="s">
        <v>572</v>
      </c>
      <c r="G59" s="195" t="s">
        <v>558</v>
      </c>
      <c r="H59" s="198">
        <v>1200000</v>
      </c>
    </row>
    <row r="60" spans="1:8" s="170" customFormat="1" ht="24" customHeight="1" x14ac:dyDescent="0.2">
      <c r="A60" s="176">
        <v>70</v>
      </c>
      <c r="B60" s="176" t="e">
        <f>+#REF!+1</f>
        <v>#REF!</v>
      </c>
      <c r="C60" s="181">
        <v>37751108</v>
      </c>
      <c r="D60" s="180" t="s">
        <v>615</v>
      </c>
      <c r="E60" s="170" t="s">
        <v>616</v>
      </c>
      <c r="F60" s="169" t="s">
        <v>266</v>
      </c>
      <c r="G60" s="170" t="s">
        <v>561</v>
      </c>
      <c r="H60" s="172">
        <v>2250000</v>
      </c>
    </row>
    <row r="61" spans="1:8" s="170" customFormat="1" ht="24" customHeight="1" x14ac:dyDescent="0.2">
      <c r="A61" s="176">
        <v>71</v>
      </c>
      <c r="B61" s="176" t="e">
        <f t="shared" si="1"/>
        <v>#REF!</v>
      </c>
      <c r="C61" s="181">
        <v>63558213</v>
      </c>
      <c r="D61" s="170" t="s">
        <v>617</v>
      </c>
      <c r="E61" s="170" t="s">
        <v>360</v>
      </c>
      <c r="F61" s="169" t="s">
        <v>266</v>
      </c>
      <c r="G61" s="170" t="s">
        <v>561</v>
      </c>
      <c r="H61" s="172">
        <v>2250000</v>
      </c>
    </row>
    <row r="62" spans="1:8" s="170" customFormat="1" ht="24" customHeight="1" x14ac:dyDescent="0.2">
      <c r="A62" s="176">
        <v>72</v>
      </c>
      <c r="B62" s="176" t="e">
        <f t="shared" si="1"/>
        <v>#REF!</v>
      </c>
      <c r="C62" s="181">
        <v>1098798528</v>
      </c>
      <c r="D62" s="170" t="s">
        <v>617</v>
      </c>
      <c r="E62" s="170" t="s">
        <v>376</v>
      </c>
      <c r="F62" s="169" t="s">
        <v>266</v>
      </c>
      <c r="G62" s="170" t="s">
        <v>561</v>
      </c>
      <c r="H62" s="172">
        <v>2250000</v>
      </c>
    </row>
    <row r="63" spans="1:8" ht="24" customHeight="1" x14ac:dyDescent="0.2">
      <c r="A63" s="176">
        <v>74</v>
      </c>
      <c r="B63" s="206" t="e">
        <f t="shared" si="1"/>
        <v>#REF!</v>
      </c>
      <c r="C63" s="196">
        <v>1095793873</v>
      </c>
      <c r="D63" s="208" t="s">
        <v>618</v>
      </c>
      <c r="E63" s="195" t="s">
        <v>509</v>
      </c>
      <c r="F63" s="217" t="s">
        <v>266</v>
      </c>
      <c r="G63" s="197" t="s">
        <v>561</v>
      </c>
      <c r="H63" s="198">
        <v>1125000</v>
      </c>
    </row>
    <row r="64" spans="1:8" ht="24" customHeight="1" x14ac:dyDescent="0.2">
      <c r="A64" s="176">
        <v>75</v>
      </c>
      <c r="B64" s="206" t="e">
        <f t="shared" si="1"/>
        <v>#REF!</v>
      </c>
      <c r="C64" s="196">
        <v>63513390</v>
      </c>
      <c r="D64" s="195" t="s">
        <v>385</v>
      </c>
      <c r="E64" s="195" t="s">
        <v>386</v>
      </c>
      <c r="F64" s="219" t="s">
        <v>317</v>
      </c>
      <c r="G64" s="195" t="s">
        <v>571</v>
      </c>
      <c r="H64" s="198">
        <v>1125000</v>
      </c>
    </row>
    <row r="65" spans="1:8" s="170" customFormat="1" ht="24" customHeight="1" x14ac:dyDescent="0.2">
      <c r="A65" s="176">
        <v>76</v>
      </c>
      <c r="B65" s="176" t="e">
        <f t="shared" si="1"/>
        <v>#REF!</v>
      </c>
      <c r="C65" s="181">
        <v>1098812665</v>
      </c>
      <c r="D65" s="170" t="s">
        <v>385</v>
      </c>
      <c r="E65" s="170" t="s">
        <v>388</v>
      </c>
      <c r="F65" s="169" t="s">
        <v>324</v>
      </c>
      <c r="G65" s="170" t="s">
        <v>561</v>
      </c>
      <c r="H65" s="172">
        <v>1687500</v>
      </c>
    </row>
    <row r="66" spans="1:8" ht="24" customHeight="1" x14ac:dyDescent="0.2">
      <c r="A66" s="176">
        <v>77</v>
      </c>
      <c r="B66" s="206" t="e">
        <f t="shared" si="1"/>
        <v>#REF!</v>
      </c>
      <c r="C66" s="207">
        <v>60450571</v>
      </c>
      <c r="D66" s="208" t="s">
        <v>311</v>
      </c>
      <c r="E66" s="195" t="s">
        <v>390</v>
      </c>
      <c r="F66" s="197" t="s">
        <v>270</v>
      </c>
      <c r="G66" s="195" t="s">
        <v>561</v>
      </c>
      <c r="H66" s="198">
        <v>2250000</v>
      </c>
    </row>
    <row r="67" spans="1:8" s="212" customFormat="1" ht="30.75" customHeight="1" x14ac:dyDescent="0.2">
      <c r="A67" s="220"/>
      <c r="B67" s="221" t="e">
        <f t="shared" si="1"/>
        <v>#REF!</v>
      </c>
      <c r="C67" s="211">
        <v>63507487</v>
      </c>
      <c r="D67" s="212" t="s">
        <v>670</v>
      </c>
      <c r="E67" s="212" t="s">
        <v>671</v>
      </c>
      <c r="F67" s="222" t="s">
        <v>270</v>
      </c>
      <c r="G67" s="222" t="s">
        <v>561</v>
      </c>
      <c r="H67" s="213">
        <v>2250000</v>
      </c>
    </row>
    <row r="68" spans="1:8" ht="24" customHeight="1" x14ac:dyDescent="0.2">
      <c r="F68" s="219"/>
      <c r="G68" s="219"/>
    </row>
    <row r="69" spans="1:8" ht="24" customHeight="1" x14ac:dyDescent="0.2">
      <c r="F69" s="219"/>
      <c r="G69" s="219"/>
    </row>
    <row r="70" spans="1:8" ht="24" customHeight="1" x14ac:dyDescent="0.2">
      <c r="F70" s="219"/>
      <c r="G70" s="219"/>
    </row>
    <row r="71" spans="1:8" ht="24" customHeight="1" x14ac:dyDescent="0.2">
      <c r="C71" s="224"/>
      <c r="D71" s="199"/>
      <c r="E71" s="199"/>
      <c r="F71" s="199"/>
      <c r="G71" s="199"/>
      <c r="H71" s="225"/>
    </row>
    <row r="72" spans="1:8" ht="24" customHeight="1" x14ac:dyDescent="0.2">
      <c r="C72" s="224"/>
      <c r="D72" s="199"/>
      <c r="E72" s="199"/>
      <c r="F72" s="199"/>
      <c r="G72" s="199"/>
      <c r="H72" s="225"/>
    </row>
    <row r="73" spans="1:8" ht="24" customHeight="1" x14ac:dyDescent="0.2">
      <c r="C73" s="224"/>
      <c r="D73" s="199"/>
      <c r="E73" s="199"/>
      <c r="F73" s="199"/>
      <c r="G73" s="199"/>
      <c r="H73" s="225"/>
    </row>
    <row r="74" spans="1:8" ht="24" customHeight="1" x14ac:dyDescent="0.2">
      <c r="C74" s="224"/>
      <c r="D74" s="199"/>
      <c r="E74" s="199"/>
      <c r="F74" s="199"/>
      <c r="G74" s="199"/>
      <c r="H74" s="225"/>
    </row>
    <row r="75" spans="1:8" ht="24" customHeight="1" x14ac:dyDescent="0.2">
      <c r="C75" s="224"/>
      <c r="D75" s="199"/>
      <c r="E75" s="199"/>
      <c r="F75" s="199"/>
      <c r="G75" s="199"/>
      <c r="H75" s="225"/>
    </row>
    <row r="76" spans="1:8" ht="24" customHeight="1" x14ac:dyDescent="0.2">
      <c r="C76" s="224"/>
      <c r="D76" s="199"/>
      <c r="E76" s="199"/>
      <c r="F76" s="199"/>
      <c r="G76" s="199"/>
      <c r="H76" s="225"/>
    </row>
    <row r="77" spans="1:8" ht="24" customHeight="1" x14ac:dyDescent="0.2">
      <c r="C77" s="224"/>
      <c r="D77" s="199"/>
      <c r="E77" s="199"/>
      <c r="F77" s="199"/>
      <c r="G77" s="199"/>
      <c r="H77" s="225"/>
    </row>
    <row r="78" spans="1:8" ht="24" customHeight="1" x14ac:dyDescent="0.2">
      <c r="C78" s="224"/>
      <c r="D78" s="199"/>
      <c r="E78" s="199"/>
      <c r="F78" s="199"/>
      <c r="G78" s="199"/>
      <c r="H78" s="225"/>
    </row>
    <row r="79" spans="1:8" ht="24" customHeight="1" x14ac:dyDescent="0.2">
      <c r="C79" s="224"/>
      <c r="D79" s="199"/>
      <c r="E79" s="199"/>
      <c r="F79" s="199"/>
      <c r="G79" s="199"/>
      <c r="H79" s="225"/>
    </row>
    <row r="80" spans="1:8" ht="24" customHeight="1" x14ac:dyDescent="0.2">
      <c r="C80" s="224"/>
      <c r="D80" s="199"/>
      <c r="E80" s="199"/>
      <c r="F80" s="199"/>
      <c r="G80" s="199"/>
      <c r="H80" s="225"/>
    </row>
    <row r="81" spans="1:8" ht="24" customHeight="1" x14ac:dyDescent="0.2">
      <c r="C81" s="224"/>
      <c r="D81" s="199"/>
      <c r="E81" s="199"/>
      <c r="F81" s="199"/>
      <c r="G81" s="199"/>
      <c r="H81" s="225"/>
    </row>
    <row r="82" spans="1:8" ht="24" customHeight="1" x14ac:dyDescent="0.2">
      <c r="C82" s="224"/>
      <c r="D82" s="199"/>
      <c r="E82" s="199"/>
      <c r="F82" s="199"/>
      <c r="G82" s="199"/>
      <c r="H82" s="225"/>
    </row>
    <row r="83" spans="1:8" ht="24" customHeight="1" x14ac:dyDescent="0.2">
      <c r="C83" s="224"/>
      <c r="D83" s="199"/>
      <c r="E83" s="199"/>
      <c r="F83" s="199"/>
      <c r="G83" s="199"/>
      <c r="H83" s="225"/>
    </row>
    <row r="84" spans="1:8" ht="24" customHeight="1" x14ac:dyDescent="0.2">
      <c r="C84" s="224"/>
      <c r="D84" s="199"/>
      <c r="E84" s="199"/>
      <c r="F84" s="199"/>
      <c r="G84" s="199"/>
      <c r="H84" s="225"/>
    </row>
    <row r="85" spans="1:8" ht="24" customHeight="1" x14ac:dyDescent="0.2">
      <c r="C85" s="224"/>
      <c r="D85" s="199"/>
      <c r="E85" s="199"/>
      <c r="F85" s="199"/>
      <c r="G85" s="199"/>
      <c r="H85" s="225"/>
    </row>
    <row r="86" spans="1:8" ht="24" customHeight="1" x14ac:dyDescent="0.2">
      <c r="C86" s="224"/>
      <c r="D86" s="199"/>
      <c r="E86" s="199"/>
      <c r="F86" s="199"/>
      <c r="G86" s="199"/>
      <c r="H86" s="225"/>
    </row>
    <row r="87" spans="1:8" ht="24" customHeight="1" x14ac:dyDescent="0.2">
      <c r="C87" s="224"/>
      <c r="D87" s="199"/>
      <c r="E87" s="199"/>
      <c r="F87" s="199"/>
      <c r="G87" s="199"/>
      <c r="H87" s="225"/>
    </row>
    <row r="88" spans="1:8" ht="24" customHeight="1" x14ac:dyDescent="0.2">
      <c r="A88" s="193"/>
      <c r="B88" s="226"/>
      <c r="D88" s="218"/>
      <c r="E88" s="218"/>
      <c r="F88" s="219"/>
      <c r="G88" s="219"/>
    </row>
    <row r="89" spans="1:8" ht="24" customHeight="1" x14ac:dyDescent="0.2">
      <c r="A89" s="193"/>
      <c r="B89" s="226"/>
      <c r="D89" s="218"/>
      <c r="E89" s="218"/>
      <c r="F89" s="219"/>
      <c r="G89" s="219"/>
    </row>
    <row r="90" spans="1:8" ht="24" customHeight="1" x14ac:dyDescent="0.2">
      <c r="D90" s="218"/>
      <c r="E90" s="218"/>
      <c r="F90" s="219"/>
      <c r="G90" s="219"/>
    </row>
    <row r="91" spans="1:8" ht="24" customHeight="1" x14ac:dyDescent="0.2">
      <c r="A91" s="189"/>
      <c r="B91" s="218"/>
      <c r="C91" s="227"/>
      <c r="D91" s="226"/>
      <c r="E91" s="226"/>
      <c r="F91" s="219"/>
      <c r="G91" s="219"/>
    </row>
    <row r="92" spans="1:8" ht="24" customHeight="1" x14ac:dyDescent="0.2">
      <c r="A92" s="189"/>
      <c r="B92" s="218"/>
      <c r="D92" s="218"/>
      <c r="E92" s="218"/>
      <c r="F92" s="219"/>
      <c r="G92" s="219"/>
    </row>
    <row r="93" spans="1:8" ht="24" customHeight="1" x14ac:dyDescent="0.2">
      <c r="A93" s="189"/>
      <c r="B93" s="218"/>
      <c r="D93" s="218"/>
      <c r="E93" s="218"/>
      <c r="F93" s="219"/>
      <c r="G93" s="219"/>
    </row>
    <row r="94" spans="1:8" ht="24" customHeight="1" x14ac:dyDescent="0.2">
      <c r="A94" s="189"/>
      <c r="B94" s="218"/>
      <c r="D94" s="218"/>
      <c r="E94" s="218"/>
      <c r="F94" s="219"/>
      <c r="G94" s="219"/>
    </row>
    <row r="95" spans="1:8" ht="24" customHeight="1" x14ac:dyDescent="0.2">
      <c r="A95" s="189"/>
      <c r="B95" s="218"/>
      <c r="D95" s="218"/>
      <c r="E95" s="218"/>
      <c r="F95" s="219"/>
      <c r="G95" s="219"/>
    </row>
    <row r="96" spans="1:8" ht="24" customHeight="1" x14ac:dyDescent="0.2">
      <c r="A96" s="189"/>
      <c r="B96" s="218"/>
      <c r="D96" s="218"/>
      <c r="E96" s="218"/>
      <c r="F96" s="219"/>
      <c r="G96" s="219"/>
    </row>
    <row r="97" spans="1:7" ht="24" customHeight="1" x14ac:dyDescent="0.2">
      <c r="A97" s="189"/>
      <c r="B97" s="218"/>
      <c r="D97" s="218"/>
      <c r="E97" s="218"/>
      <c r="F97" s="219"/>
      <c r="G97" s="219"/>
    </row>
    <row r="98" spans="1:7" ht="24" customHeight="1" x14ac:dyDescent="0.2">
      <c r="A98" s="189"/>
      <c r="B98" s="218"/>
      <c r="D98" s="218"/>
      <c r="E98" s="218"/>
      <c r="F98" s="219"/>
      <c r="G98" s="219"/>
    </row>
    <row r="99" spans="1:7" ht="24" customHeight="1" x14ac:dyDescent="0.2">
      <c r="A99" s="189"/>
      <c r="B99" s="218"/>
      <c r="D99" s="218"/>
      <c r="E99" s="218"/>
      <c r="F99" s="219"/>
      <c r="G99" s="219"/>
    </row>
    <row r="100" spans="1:7" ht="24" customHeight="1" x14ac:dyDescent="0.2">
      <c r="A100" s="189"/>
      <c r="B100" s="218"/>
      <c r="D100" s="218"/>
      <c r="E100" s="218"/>
      <c r="F100" s="219"/>
      <c r="G100" s="219"/>
    </row>
    <row r="101" spans="1:7" ht="24" customHeight="1" x14ac:dyDescent="0.2">
      <c r="A101" s="189"/>
      <c r="B101" s="218"/>
      <c r="D101" s="218"/>
      <c r="E101" s="218"/>
      <c r="F101" s="219"/>
      <c r="G101" s="219"/>
    </row>
    <row r="102" spans="1:7" ht="24" customHeight="1" x14ac:dyDescent="0.2">
      <c r="A102" s="189"/>
      <c r="B102" s="218"/>
      <c r="D102" s="218"/>
      <c r="E102" s="218"/>
      <c r="F102" s="219"/>
      <c r="G102" s="219"/>
    </row>
    <row r="103" spans="1:7" ht="24" customHeight="1" x14ac:dyDescent="0.2">
      <c r="A103" s="189"/>
      <c r="B103" s="218"/>
      <c r="D103" s="218"/>
      <c r="E103" s="218"/>
      <c r="F103" s="219"/>
      <c r="G103" s="219"/>
    </row>
    <row r="104" spans="1:7" ht="24" customHeight="1" x14ac:dyDescent="0.2">
      <c r="A104" s="189"/>
      <c r="B104" s="218"/>
      <c r="D104" s="218"/>
      <c r="E104" s="218"/>
      <c r="F104" s="219"/>
      <c r="G104" s="219"/>
    </row>
    <row r="105" spans="1:7" ht="24" customHeight="1" x14ac:dyDescent="0.2">
      <c r="A105" s="189"/>
      <c r="B105" s="218"/>
      <c r="D105" s="218"/>
      <c r="E105" s="218"/>
      <c r="F105" s="219"/>
      <c r="G105" s="219"/>
    </row>
    <row r="106" spans="1:7" ht="24" customHeight="1" x14ac:dyDescent="0.2">
      <c r="A106" s="189"/>
      <c r="B106" s="218"/>
      <c r="D106" s="218"/>
      <c r="E106" s="218"/>
      <c r="F106" s="219"/>
      <c r="G106" s="219"/>
    </row>
    <row r="107" spans="1:7" ht="24" customHeight="1" x14ac:dyDescent="0.2">
      <c r="A107" s="189"/>
      <c r="B107" s="218"/>
      <c r="D107" s="218"/>
      <c r="E107" s="218"/>
      <c r="F107" s="219"/>
      <c r="G107" s="219"/>
    </row>
    <row r="108" spans="1:7" ht="24" customHeight="1" x14ac:dyDescent="0.2">
      <c r="A108" s="189"/>
      <c r="B108" s="218"/>
      <c r="D108" s="218"/>
      <c r="E108" s="218"/>
      <c r="F108" s="219"/>
      <c r="G108" s="219"/>
    </row>
    <row r="109" spans="1:7" ht="24" customHeight="1" x14ac:dyDescent="0.2">
      <c r="A109" s="189"/>
      <c r="B109" s="218"/>
      <c r="D109" s="218"/>
      <c r="E109" s="218"/>
      <c r="F109" s="219"/>
      <c r="G109" s="219"/>
    </row>
    <row r="110" spans="1:7" ht="24" customHeight="1" x14ac:dyDescent="0.2">
      <c r="A110" s="189"/>
      <c r="B110" s="218"/>
      <c r="D110" s="218"/>
      <c r="E110" s="218"/>
      <c r="F110" s="219"/>
      <c r="G110" s="219"/>
    </row>
    <row r="111" spans="1:7" ht="24" customHeight="1" x14ac:dyDescent="0.2">
      <c r="A111" s="189"/>
      <c r="B111" s="218"/>
      <c r="D111" s="218"/>
      <c r="E111" s="218"/>
      <c r="F111" s="219"/>
      <c r="G111" s="219"/>
    </row>
    <row r="112" spans="1:7" ht="24" customHeight="1" x14ac:dyDescent="0.2">
      <c r="A112" s="189"/>
      <c r="B112" s="218"/>
      <c r="D112" s="218"/>
      <c r="E112" s="218"/>
      <c r="F112" s="219"/>
      <c r="G112" s="219"/>
    </row>
    <row r="113" spans="1:7" ht="24" customHeight="1" x14ac:dyDescent="0.2">
      <c r="A113" s="189"/>
      <c r="B113" s="218"/>
      <c r="D113" s="218"/>
      <c r="E113" s="218"/>
      <c r="F113" s="219"/>
      <c r="G113" s="219"/>
    </row>
    <row r="114" spans="1:7" ht="24" customHeight="1" x14ac:dyDescent="0.2">
      <c r="A114" s="189"/>
      <c r="B114" s="218"/>
      <c r="D114" s="218"/>
      <c r="E114" s="218"/>
      <c r="F114" s="219"/>
      <c r="G114" s="219"/>
    </row>
    <row r="115" spans="1:7" ht="24" customHeight="1" x14ac:dyDescent="0.2">
      <c r="A115" s="189"/>
      <c r="B115" s="218"/>
      <c r="D115" s="218"/>
      <c r="E115" s="218"/>
      <c r="F115" s="219"/>
      <c r="G115" s="219"/>
    </row>
    <row r="116" spans="1:7" ht="24" customHeight="1" x14ac:dyDescent="0.2">
      <c r="A116" s="189"/>
      <c r="B116" s="218"/>
      <c r="D116" s="218"/>
      <c r="E116" s="218"/>
      <c r="F116" s="219"/>
      <c r="G116" s="219"/>
    </row>
    <row r="117" spans="1:7" ht="24" customHeight="1" x14ac:dyDescent="0.2">
      <c r="A117" s="189"/>
      <c r="B117" s="218"/>
      <c r="D117" s="218"/>
      <c r="E117" s="218"/>
      <c r="F117" s="219"/>
      <c r="G117" s="219"/>
    </row>
    <row r="118" spans="1:7" ht="24" customHeight="1" x14ac:dyDescent="0.2">
      <c r="A118" s="170"/>
      <c r="B118" s="195"/>
      <c r="F118" s="219"/>
      <c r="G118" s="219"/>
    </row>
    <row r="119" spans="1:7" ht="24" customHeight="1" x14ac:dyDescent="0.2">
      <c r="A119" s="189"/>
      <c r="B119" s="218"/>
      <c r="D119" s="218"/>
      <c r="E119" s="218"/>
      <c r="F119" s="219"/>
      <c r="G119" s="219"/>
    </row>
    <row r="120" spans="1:7" ht="24" customHeight="1" x14ac:dyDescent="0.2">
      <c r="A120" s="189"/>
      <c r="B120" s="218"/>
      <c r="D120" s="218"/>
      <c r="E120" s="218"/>
      <c r="F120" s="219"/>
      <c r="G120" s="219"/>
    </row>
    <row r="121" spans="1:7" ht="24" customHeight="1" x14ac:dyDescent="0.2">
      <c r="A121" s="189"/>
      <c r="B121" s="218"/>
      <c r="D121" s="218"/>
      <c r="E121" s="218"/>
      <c r="F121" s="219"/>
      <c r="G121" s="219"/>
    </row>
    <row r="122" spans="1:7" ht="24" customHeight="1" x14ac:dyDescent="0.2">
      <c r="A122" s="189"/>
      <c r="B122" s="218"/>
      <c r="D122" s="218"/>
      <c r="E122" s="218"/>
      <c r="F122" s="219"/>
      <c r="G122" s="219"/>
    </row>
    <row r="123" spans="1:7" ht="24" customHeight="1" x14ac:dyDescent="0.2">
      <c r="A123" s="189"/>
      <c r="B123" s="218"/>
      <c r="D123" s="218"/>
      <c r="E123" s="218"/>
      <c r="F123" s="219"/>
      <c r="G123" s="219"/>
    </row>
    <row r="124" spans="1:7" ht="24" customHeight="1" x14ac:dyDescent="0.2">
      <c r="A124" s="189"/>
      <c r="B124" s="218"/>
      <c r="D124" s="218"/>
      <c r="E124" s="218"/>
      <c r="F124" s="219"/>
      <c r="G124" s="219"/>
    </row>
    <row r="125" spans="1:7" ht="24" customHeight="1" x14ac:dyDescent="0.2">
      <c r="A125" s="189"/>
      <c r="B125" s="218"/>
      <c r="D125" s="218"/>
      <c r="E125" s="218"/>
      <c r="F125" s="219"/>
      <c r="G125" s="219"/>
    </row>
    <row r="126" spans="1:7" ht="24" customHeight="1" x14ac:dyDescent="0.2">
      <c r="A126" s="189"/>
      <c r="B126" s="218"/>
      <c r="D126" s="218"/>
      <c r="E126" s="218"/>
      <c r="F126" s="219"/>
      <c r="G126" s="219"/>
    </row>
    <row r="127" spans="1:7" ht="24" customHeight="1" x14ac:dyDescent="0.2">
      <c r="A127" s="189"/>
      <c r="B127" s="218"/>
      <c r="D127" s="218"/>
      <c r="E127" s="218"/>
      <c r="F127" s="219"/>
      <c r="G127" s="219"/>
    </row>
    <row r="128" spans="1:7" ht="24" customHeight="1" x14ac:dyDescent="0.2">
      <c r="A128" s="189"/>
      <c r="B128" s="218"/>
      <c r="D128" s="218"/>
      <c r="E128" s="218"/>
      <c r="F128" s="219"/>
      <c r="G128" s="219"/>
    </row>
    <row r="129" spans="1:7" ht="24" customHeight="1" x14ac:dyDescent="0.2">
      <c r="A129" s="189"/>
      <c r="B129" s="218"/>
      <c r="D129" s="218"/>
      <c r="E129" s="218"/>
      <c r="F129" s="219"/>
      <c r="G129" s="219"/>
    </row>
    <row r="130" spans="1:7" ht="24" customHeight="1" x14ac:dyDescent="0.2">
      <c r="A130" s="189"/>
      <c r="B130" s="218"/>
      <c r="D130" s="218"/>
      <c r="E130" s="218"/>
      <c r="F130" s="219"/>
      <c r="G130" s="219"/>
    </row>
    <row r="131" spans="1:7" ht="24" customHeight="1" x14ac:dyDescent="0.2">
      <c r="A131" s="189"/>
      <c r="B131" s="218"/>
      <c r="D131" s="218"/>
      <c r="E131" s="218"/>
      <c r="F131" s="219"/>
      <c r="G131" s="219"/>
    </row>
    <row r="132" spans="1:7" ht="24" customHeight="1" x14ac:dyDescent="0.2">
      <c r="A132" s="189"/>
      <c r="B132" s="218"/>
      <c r="D132" s="218"/>
      <c r="E132" s="218"/>
      <c r="F132" s="219"/>
      <c r="G132" s="219"/>
    </row>
    <row r="133" spans="1:7" ht="24" customHeight="1" x14ac:dyDescent="0.2">
      <c r="A133" s="193"/>
      <c r="B133" s="226"/>
      <c r="D133" s="218"/>
      <c r="E133" s="218"/>
      <c r="F133" s="219"/>
      <c r="G133" s="219"/>
    </row>
    <row r="134" spans="1:7" ht="24" customHeight="1" x14ac:dyDescent="0.2">
      <c r="A134" s="193"/>
      <c r="B134" s="226"/>
      <c r="D134" s="218"/>
      <c r="E134" s="218"/>
      <c r="F134" s="219"/>
      <c r="G134" s="219"/>
    </row>
    <row r="135" spans="1:7" ht="24" customHeight="1" x14ac:dyDescent="0.2">
      <c r="A135" s="193"/>
      <c r="B135" s="226"/>
      <c r="D135" s="218"/>
      <c r="E135" s="218"/>
      <c r="F135" s="219"/>
      <c r="G135" s="219"/>
    </row>
    <row r="136" spans="1:7" ht="24" customHeight="1" x14ac:dyDescent="0.2">
      <c r="A136" s="189"/>
      <c r="B136" s="218"/>
      <c r="D136" s="218"/>
      <c r="E136" s="218"/>
      <c r="F136" s="219"/>
      <c r="G136" s="219"/>
    </row>
    <row r="137" spans="1:7" ht="24" customHeight="1" x14ac:dyDescent="0.2">
      <c r="A137" s="189"/>
      <c r="B137" s="218"/>
      <c r="D137" s="218"/>
      <c r="E137" s="218"/>
      <c r="F137" s="219"/>
      <c r="G137" s="219"/>
    </row>
    <row r="138" spans="1:7" ht="24" customHeight="1" x14ac:dyDescent="0.2">
      <c r="A138" s="189"/>
      <c r="B138" s="218"/>
      <c r="D138" s="218"/>
      <c r="E138" s="218"/>
      <c r="F138" s="219"/>
      <c r="G138" s="219"/>
    </row>
    <row r="139" spans="1:7" ht="24" customHeight="1" x14ac:dyDescent="0.2">
      <c r="A139" s="193"/>
      <c r="B139" s="226"/>
      <c r="D139" s="218"/>
      <c r="E139" s="218"/>
      <c r="F139" s="219"/>
      <c r="G139" s="219"/>
    </row>
    <row r="140" spans="1:7" ht="24" customHeight="1" x14ac:dyDescent="0.2">
      <c r="A140" s="193"/>
      <c r="B140" s="226"/>
      <c r="D140" s="218"/>
      <c r="E140" s="218"/>
      <c r="F140" s="219"/>
      <c r="G140" s="219"/>
    </row>
    <row r="141" spans="1:7" ht="24" customHeight="1" x14ac:dyDescent="0.2">
      <c r="A141" s="193"/>
      <c r="B141" s="226"/>
      <c r="D141" s="218"/>
      <c r="E141" s="218"/>
      <c r="F141" s="219"/>
      <c r="G141" s="219"/>
    </row>
    <row r="142" spans="1:7" ht="24" customHeight="1" x14ac:dyDescent="0.2">
      <c r="A142" s="193"/>
      <c r="B142" s="226"/>
      <c r="D142" s="218"/>
      <c r="E142" s="218"/>
      <c r="F142" s="219"/>
      <c r="G142" s="219"/>
    </row>
    <row r="143" spans="1:7" ht="24" customHeight="1" x14ac:dyDescent="0.2">
      <c r="A143" s="193"/>
      <c r="B143" s="226"/>
      <c r="D143" s="218"/>
      <c r="E143" s="218"/>
      <c r="F143" s="219"/>
      <c r="G143" s="219"/>
    </row>
    <row r="144" spans="1:7" ht="24" customHeight="1" x14ac:dyDescent="0.2">
      <c r="A144" s="193"/>
      <c r="B144" s="226"/>
      <c r="D144" s="218"/>
      <c r="E144" s="218"/>
      <c r="F144" s="219"/>
      <c r="G144" s="219"/>
    </row>
    <row r="145" spans="1:7" ht="24" customHeight="1" x14ac:dyDescent="0.2">
      <c r="A145" s="193"/>
      <c r="B145" s="226"/>
      <c r="D145" s="218"/>
      <c r="E145" s="218"/>
      <c r="F145" s="219"/>
      <c r="G145" s="219"/>
    </row>
    <row r="146" spans="1:7" ht="24" customHeight="1" x14ac:dyDescent="0.2">
      <c r="A146" s="193"/>
      <c r="B146" s="226"/>
      <c r="D146" s="218"/>
      <c r="E146" s="218"/>
      <c r="F146" s="219"/>
      <c r="G146" s="219"/>
    </row>
    <row r="147" spans="1:7" ht="24" customHeight="1" x14ac:dyDescent="0.2">
      <c r="A147" s="193"/>
      <c r="B147" s="226"/>
      <c r="D147" s="218"/>
      <c r="E147" s="218"/>
      <c r="F147" s="219"/>
      <c r="G147" s="219"/>
    </row>
    <row r="148" spans="1:7" ht="24" customHeight="1" x14ac:dyDescent="0.2">
      <c r="A148" s="193"/>
      <c r="B148" s="226"/>
      <c r="D148" s="218"/>
      <c r="E148" s="218"/>
      <c r="F148" s="219"/>
      <c r="G148" s="219"/>
    </row>
    <row r="149" spans="1:7" ht="24" customHeight="1" x14ac:dyDescent="0.2">
      <c r="A149" s="193"/>
      <c r="B149" s="226"/>
      <c r="D149" s="218"/>
      <c r="E149" s="218"/>
      <c r="F149" s="219"/>
      <c r="G149" s="219"/>
    </row>
    <row r="150" spans="1:7" ht="24" customHeight="1" x14ac:dyDescent="0.2">
      <c r="A150" s="193"/>
      <c r="B150" s="226"/>
      <c r="D150" s="218"/>
      <c r="E150" s="218"/>
      <c r="F150" s="219"/>
      <c r="G150" s="219"/>
    </row>
    <row r="151" spans="1:7" ht="24" customHeight="1" x14ac:dyDescent="0.2">
      <c r="A151" s="193"/>
      <c r="B151" s="226"/>
      <c r="D151" s="218"/>
      <c r="E151" s="218"/>
      <c r="F151" s="219"/>
      <c r="G151" s="219"/>
    </row>
    <row r="152" spans="1:7" ht="24" customHeight="1" x14ac:dyDescent="0.2">
      <c r="A152" s="193"/>
      <c r="B152" s="226"/>
      <c r="D152" s="218"/>
      <c r="E152" s="218"/>
      <c r="F152" s="219"/>
      <c r="G152" s="219"/>
    </row>
    <row r="153" spans="1:7" ht="24" customHeight="1" x14ac:dyDescent="0.2">
      <c r="A153" s="193"/>
      <c r="B153" s="226"/>
      <c r="D153" s="218"/>
      <c r="E153" s="218"/>
      <c r="F153" s="219"/>
      <c r="G153" s="219"/>
    </row>
  </sheetData>
  <autoFilter ref="A4:H67"/>
  <mergeCells count="1"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B45" workbookViewId="0">
      <selection activeCell="C1" sqref="C1:G63"/>
    </sheetView>
  </sheetViews>
  <sheetFormatPr baseColWidth="10" defaultRowHeight="12" x14ac:dyDescent="0.2"/>
  <cols>
    <col min="1" max="1" width="3.42578125" style="174" hidden="1" customWidth="1"/>
    <col min="2" max="2" width="12.7109375" style="171" customWidth="1"/>
    <col min="3" max="3" width="11.42578125" style="170"/>
    <col min="4" max="4" width="9.42578125" style="170" customWidth="1"/>
    <col min="5" max="5" width="19.85546875" style="169" customWidth="1"/>
    <col min="6" max="6" width="20.140625" style="170" customWidth="1"/>
    <col min="7" max="7" width="13.42578125" style="172" customWidth="1"/>
    <col min="8" max="16384" width="11.42578125" style="170"/>
  </cols>
  <sheetData>
    <row r="1" spans="1:7" s="154" customFormat="1" ht="19.5" customHeight="1" x14ac:dyDescent="0.2">
      <c r="A1" s="115" t="s">
        <v>551</v>
      </c>
      <c r="B1" s="175" t="s">
        <v>478</v>
      </c>
      <c r="C1" s="108" t="s">
        <v>652</v>
      </c>
      <c r="D1" s="108" t="s">
        <v>501</v>
      </c>
      <c r="E1" s="155" t="s">
        <v>267</v>
      </c>
      <c r="F1" s="155" t="s">
        <v>552</v>
      </c>
      <c r="G1" s="156" t="s">
        <v>553</v>
      </c>
    </row>
    <row r="2" spans="1:7" ht="12.75" customHeight="1" x14ac:dyDescent="0.2">
      <c r="A2" s="176">
        <v>1</v>
      </c>
      <c r="B2" s="177">
        <v>1102385565</v>
      </c>
      <c r="C2" s="178" t="s">
        <v>555</v>
      </c>
      <c r="D2" s="179" t="s">
        <v>557</v>
      </c>
      <c r="E2" s="169" t="s">
        <v>496</v>
      </c>
      <c r="F2" s="170" t="s">
        <v>558</v>
      </c>
      <c r="G2" s="172">
        <v>1200000</v>
      </c>
    </row>
    <row r="3" spans="1:7" ht="24.75" customHeight="1" x14ac:dyDescent="0.2">
      <c r="A3" s="176">
        <v>2</v>
      </c>
      <c r="B3" s="181">
        <v>1007540680</v>
      </c>
      <c r="C3" s="180" t="s">
        <v>653</v>
      </c>
      <c r="D3" s="170" t="s">
        <v>654</v>
      </c>
      <c r="E3" s="169" t="s">
        <v>572</v>
      </c>
      <c r="F3" s="170" t="s">
        <v>558</v>
      </c>
      <c r="G3" s="172">
        <v>1200000</v>
      </c>
    </row>
    <row r="4" spans="1:7" ht="36" customHeight="1" x14ac:dyDescent="0.2">
      <c r="A4" s="176">
        <v>4</v>
      </c>
      <c r="B4" s="181">
        <v>1095766098</v>
      </c>
      <c r="C4" s="180" t="s">
        <v>562</v>
      </c>
      <c r="D4" s="170" t="s">
        <v>308</v>
      </c>
      <c r="E4" s="169" t="s">
        <v>266</v>
      </c>
      <c r="F4" s="170" t="s">
        <v>561</v>
      </c>
      <c r="G4" s="172">
        <v>2250000</v>
      </c>
    </row>
    <row r="5" spans="1:7" ht="12.75" customHeight="1" x14ac:dyDescent="0.2">
      <c r="A5" s="176">
        <v>7</v>
      </c>
      <c r="B5" s="181">
        <v>13745792</v>
      </c>
      <c r="C5" s="180" t="s">
        <v>563</v>
      </c>
      <c r="D5" s="170" t="s">
        <v>564</v>
      </c>
      <c r="E5" s="169" t="s">
        <v>266</v>
      </c>
      <c r="F5" s="170" t="s">
        <v>561</v>
      </c>
      <c r="G5" s="172">
        <v>2250000</v>
      </c>
    </row>
    <row r="6" spans="1:7" ht="12.75" customHeight="1" x14ac:dyDescent="0.2">
      <c r="A6" s="176">
        <v>8</v>
      </c>
      <c r="B6" s="181">
        <v>37720692</v>
      </c>
      <c r="C6" s="180" t="s">
        <v>565</v>
      </c>
      <c r="D6" s="170" t="s">
        <v>566</v>
      </c>
      <c r="E6" s="169" t="s">
        <v>266</v>
      </c>
      <c r="F6" s="170" t="s">
        <v>561</v>
      </c>
      <c r="G6" s="172">
        <v>2250000</v>
      </c>
    </row>
    <row r="7" spans="1:7" ht="12.75" customHeight="1" x14ac:dyDescent="0.2">
      <c r="A7" s="176">
        <v>9</v>
      </c>
      <c r="B7" s="181">
        <v>60267042</v>
      </c>
      <c r="C7" s="180" t="s">
        <v>567</v>
      </c>
      <c r="D7" s="170" t="s">
        <v>340</v>
      </c>
      <c r="E7" s="169" t="s">
        <v>266</v>
      </c>
      <c r="F7" s="170" t="s">
        <v>561</v>
      </c>
      <c r="G7" s="172">
        <v>2250000</v>
      </c>
    </row>
    <row r="8" spans="1:7" ht="24.75" customHeight="1" x14ac:dyDescent="0.2">
      <c r="A8" s="176">
        <v>10</v>
      </c>
      <c r="B8" s="181">
        <v>1065587118</v>
      </c>
      <c r="C8" s="170" t="s">
        <v>568</v>
      </c>
      <c r="D8" s="170" t="s">
        <v>339</v>
      </c>
      <c r="E8" s="169" t="s">
        <v>266</v>
      </c>
      <c r="F8" s="170" t="s">
        <v>561</v>
      </c>
      <c r="G8" s="172">
        <v>2250000</v>
      </c>
    </row>
    <row r="9" spans="1:7" ht="12.75" customHeight="1" x14ac:dyDescent="0.2">
      <c r="A9" s="176">
        <v>11</v>
      </c>
      <c r="B9" s="181">
        <v>63555548</v>
      </c>
      <c r="C9" s="180" t="s">
        <v>569</v>
      </c>
      <c r="D9" s="170" t="s">
        <v>570</v>
      </c>
      <c r="E9" s="169" t="s">
        <v>266</v>
      </c>
      <c r="F9" s="170" t="s">
        <v>561</v>
      </c>
      <c r="G9" s="172">
        <v>1687500</v>
      </c>
    </row>
    <row r="10" spans="1:7" ht="12.75" customHeight="1" x14ac:dyDescent="0.2">
      <c r="A10" s="176">
        <v>12</v>
      </c>
      <c r="B10" s="181">
        <v>63396539</v>
      </c>
      <c r="C10" s="170" t="s">
        <v>310</v>
      </c>
      <c r="D10" s="170" t="s">
        <v>312</v>
      </c>
      <c r="E10" s="169" t="s">
        <v>266</v>
      </c>
      <c r="F10" s="170" t="s">
        <v>561</v>
      </c>
      <c r="G10" s="172">
        <v>2250000</v>
      </c>
    </row>
    <row r="11" spans="1:7" ht="12.75" customHeight="1" x14ac:dyDescent="0.2">
      <c r="A11" s="176">
        <v>13</v>
      </c>
      <c r="B11" s="181">
        <v>1098602053</v>
      </c>
      <c r="C11" s="170" t="s">
        <v>314</v>
      </c>
      <c r="D11" s="170" t="s">
        <v>315</v>
      </c>
      <c r="E11" s="169" t="s">
        <v>317</v>
      </c>
      <c r="F11" s="170" t="s">
        <v>571</v>
      </c>
      <c r="G11" s="172">
        <v>1125000</v>
      </c>
    </row>
    <row r="12" spans="1:7" ht="22.5" customHeight="1" x14ac:dyDescent="0.2">
      <c r="A12" s="176">
        <v>14</v>
      </c>
      <c r="B12" s="181">
        <v>1090445738</v>
      </c>
      <c r="C12" s="180" t="s">
        <v>503</v>
      </c>
      <c r="D12" s="170" t="s">
        <v>504</v>
      </c>
      <c r="E12" s="169" t="s">
        <v>572</v>
      </c>
      <c r="F12" s="170" t="s">
        <v>558</v>
      </c>
      <c r="G12" s="172">
        <v>1045000</v>
      </c>
    </row>
    <row r="13" spans="1:7" ht="12.75" customHeight="1" x14ac:dyDescent="0.2">
      <c r="A13" s="176">
        <v>15</v>
      </c>
      <c r="B13" s="181">
        <v>1064802409</v>
      </c>
      <c r="C13" s="180" t="s">
        <v>318</v>
      </c>
      <c r="D13" s="170" t="s">
        <v>319</v>
      </c>
      <c r="E13" s="169" t="s">
        <v>266</v>
      </c>
      <c r="F13" s="170" t="s">
        <v>561</v>
      </c>
      <c r="G13" s="172">
        <v>2250000</v>
      </c>
    </row>
    <row r="14" spans="1:7" ht="15.75" customHeight="1" x14ac:dyDescent="0.2">
      <c r="A14" s="176">
        <v>16</v>
      </c>
      <c r="B14" s="181">
        <v>1098636353</v>
      </c>
      <c r="C14" s="170" t="s">
        <v>573</v>
      </c>
      <c r="D14" s="170" t="s">
        <v>574</v>
      </c>
      <c r="E14" s="169" t="s">
        <v>266</v>
      </c>
      <c r="F14" s="170" t="s">
        <v>561</v>
      </c>
      <c r="G14" s="172">
        <v>2250000</v>
      </c>
    </row>
    <row r="15" spans="1:7" ht="28.5" customHeight="1" x14ac:dyDescent="0.2">
      <c r="A15" s="176">
        <v>17</v>
      </c>
      <c r="B15" s="181">
        <v>63532354</v>
      </c>
      <c r="C15" s="170" t="s">
        <v>321</v>
      </c>
      <c r="D15" s="170" t="s">
        <v>322</v>
      </c>
      <c r="E15" s="169" t="s">
        <v>324</v>
      </c>
      <c r="F15" s="170" t="s">
        <v>561</v>
      </c>
      <c r="G15" s="172">
        <v>2250000</v>
      </c>
    </row>
    <row r="16" spans="1:7" ht="12.75" customHeight="1" x14ac:dyDescent="0.2">
      <c r="A16" s="176">
        <v>19</v>
      </c>
      <c r="B16" s="171">
        <v>37841016</v>
      </c>
      <c r="C16" s="180" t="s">
        <v>578</v>
      </c>
      <c r="D16" s="170" t="s">
        <v>366</v>
      </c>
      <c r="E16" s="169" t="s">
        <v>579</v>
      </c>
      <c r="F16" s="170" t="s">
        <v>577</v>
      </c>
      <c r="G16" s="172">
        <v>3000000</v>
      </c>
    </row>
    <row r="17" spans="1:8" s="184" customFormat="1" ht="12.75" customHeight="1" x14ac:dyDescent="0.2">
      <c r="A17" s="176">
        <v>20</v>
      </c>
      <c r="B17" s="187">
        <v>37549195</v>
      </c>
      <c r="C17" s="183" t="s">
        <v>656</v>
      </c>
      <c r="D17" s="184" t="s">
        <v>657</v>
      </c>
      <c r="E17" s="185" t="s">
        <v>266</v>
      </c>
      <c r="F17" s="184" t="s">
        <v>561</v>
      </c>
      <c r="G17" s="186">
        <v>2250000</v>
      </c>
    </row>
    <row r="18" spans="1:8" ht="35.25" customHeight="1" x14ac:dyDescent="0.2">
      <c r="A18" s="176">
        <v>21</v>
      </c>
      <c r="B18" s="181">
        <v>37729980</v>
      </c>
      <c r="C18" s="180" t="s">
        <v>506</v>
      </c>
      <c r="D18" s="170" t="s">
        <v>507</v>
      </c>
      <c r="E18" s="169" t="s">
        <v>572</v>
      </c>
      <c r="F18" s="170" t="s">
        <v>558</v>
      </c>
      <c r="G18" s="172">
        <v>1200000</v>
      </c>
    </row>
    <row r="19" spans="1:8" ht="12.75" customHeight="1" x14ac:dyDescent="0.2">
      <c r="A19" s="176">
        <v>23</v>
      </c>
      <c r="B19" s="181">
        <v>63528940</v>
      </c>
      <c r="C19" s="180" t="s">
        <v>329</v>
      </c>
      <c r="D19" s="170" t="s">
        <v>331</v>
      </c>
      <c r="E19" s="169" t="s">
        <v>266</v>
      </c>
      <c r="F19" s="170" t="s">
        <v>561</v>
      </c>
      <c r="G19" s="172">
        <v>1125000</v>
      </c>
    </row>
    <row r="20" spans="1:8" ht="12.75" customHeight="1" x14ac:dyDescent="0.2">
      <c r="A20" s="176">
        <v>24</v>
      </c>
      <c r="B20" s="181">
        <v>63506109</v>
      </c>
      <c r="C20" s="180" t="s">
        <v>582</v>
      </c>
      <c r="D20" s="170" t="s">
        <v>583</v>
      </c>
      <c r="E20" s="169" t="s">
        <v>266</v>
      </c>
      <c r="F20" s="170" t="s">
        <v>561</v>
      </c>
      <c r="G20" s="172">
        <v>2250000</v>
      </c>
      <c r="H20" s="188"/>
    </row>
    <row r="21" spans="1:8" ht="12.75" customHeight="1" x14ac:dyDescent="0.2">
      <c r="A21" s="176">
        <v>26</v>
      </c>
      <c r="B21" s="181">
        <v>1098718401</v>
      </c>
      <c r="C21" s="180" t="s">
        <v>333</v>
      </c>
      <c r="D21" s="170" t="s">
        <v>335</v>
      </c>
      <c r="E21" s="169" t="s">
        <v>270</v>
      </c>
      <c r="F21" s="170" t="s">
        <v>561</v>
      </c>
      <c r="G21" s="172">
        <v>2250000</v>
      </c>
    </row>
    <row r="22" spans="1:8" ht="12.75" customHeight="1" x14ac:dyDescent="0.2">
      <c r="A22" s="176">
        <v>27</v>
      </c>
      <c r="B22" s="181">
        <v>1098627058</v>
      </c>
      <c r="C22" s="180" t="s">
        <v>337</v>
      </c>
      <c r="D22" s="170" t="s">
        <v>339</v>
      </c>
      <c r="E22" s="169" t="s">
        <v>266</v>
      </c>
      <c r="F22" s="170" t="s">
        <v>561</v>
      </c>
      <c r="G22" s="172">
        <v>2250000</v>
      </c>
    </row>
    <row r="23" spans="1:8" ht="24.75" customHeight="1" x14ac:dyDescent="0.2">
      <c r="A23" s="176">
        <v>28</v>
      </c>
      <c r="B23" s="181">
        <v>1095919162</v>
      </c>
      <c r="C23" s="180" t="s">
        <v>508</v>
      </c>
      <c r="D23" s="170" t="s">
        <v>509</v>
      </c>
      <c r="E23" s="169" t="s">
        <v>572</v>
      </c>
      <c r="F23" s="170" t="s">
        <v>558</v>
      </c>
      <c r="G23" s="172">
        <v>1200000</v>
      </c>
    </row>
    <row r="24" spans="1:8" ht="12.75" customHeight="1" x14ac:dyDescent="0.2">
      <c r="A24" s="176">
        <v>30</v>
      </c>
      <c r="B24" s="181">
        <v>1098614777</v>
      </c>
      <c r="C24" s="180" t="s">
        <v>586</v>
      </c>
      <c r="D24" s="170" t="s">
        <v>587</v>
      </c>
      <c r="E24" s="169" t="s">
        <v>266</v>
      </c>
      <c r="F24" s="170" t="s">
        <v>561</v>
      </c>
      <c r="G24" s="172">
        <v>2250000</v>
      </c>
    </row>
    <row r="25" spans="1:8" ht="24" customHeight="1" x14ac:dyDescent="0.2">
      <c r="A25" s="176">
        <v>31</v>
      </c>
      <c r="B25" s="182">
        <v>1098670794</v>
      </c>
      <c r="C25" s="183" t="s">
        <v>588</v>
      </c>
      <c r="D25" s="184" t="s">
        <v>309</v>
      </c>
      <c r="E25" s="169" t="s">
        <v>658</v>
      </c>
      <c r="F25" s="170" t="s">
        <v>571</v>
      </c>
      <c r="G25" s="172">
        <v>1125000</v>
      </c>
    </row>
    <row r="26" spans="1:8" ht="12.75" customHeight="1" x14ac:dyDescent="0.2">
      <c r="A26" s="176">
        <v>32</v>
      </c>
      <c r="B26" s="181">
        <v>1098707369</v>
      </c>
      <c r="C26" s="180" t="s">
        <v>588</v>
      </c>
      <c r="D26" s="170" t="s">
        <v>589</v>
      </c>
      <c r="E26" s="169" t="s">
        <v>266</v>
      </c>
      <c r="F26" s="170" t="s">
        <v>561</v>
      </c>
      <c r="G26" s="172">
        <v>2250000</v>
      </c>
    </row>
    <row r="27" spans="1:8" ht="25.5" customHeight="1" x14ac:dyDescent="0.2">
      <c r="A27" s="176">
        <v>34</v>
      </c>
      <c r="B27" s="181">
        <v>1098678934</v>
      </c>
      <c r="C27" s="180" t="s">
        <v>330</v>
      </c>
      <c r="D27" s="170" t="s">
        <v>523</v>
      </c>
      <c r="E27" s="169" t="s">
        <v>572</v>
      </c>
      <c r="F27" s="170" t="s">
        <v>558</v>
      </c>
      <c r="G27" s="172">
        <v>1200000</v>
      </c>
    </row>
    <row r="28" spans="1:8" ht="72" customHeight="1" x14ac:dyDescent="0.2">
      <c r="A28" s="176">
        <v>35</v>
      </c>
      <c r="B28" s="181">
        <v>1090454673</v>
      </c>
      <c r="C28" s="180" t="s">
        <v>330</v>
      </c>
      <c r="D28" s="170" t="s">
        <v>498</v>
      </c>
      <c r="E28" s="169" t="s">
        <v>593</v>
      </c>
      <c r="F28" s="170" t="s">
        <v>577</v>
      </c>
      <c r="G28" s="172">
        <v>1200000</v>
      </c>
    </row>
    <row r="29" spans="1:8" ht="19.5" customHeight="1" x14ac:dyDescent="0.2">
      <c r="A29" s="176">
        <v>36</v>
      </c>
      <c r="B29" s="171">
        <v>1098690029</v>
      </c>
      <c r="C29" s="170" t="s">
        <v>355</v>
      </c>
      <c r="D29" s="170" t="s">
        <v>356</v>
      </c>
      <c r="E29" s="169" t="s">
        <v>270</v>
      </c>
      <c r="F29" s="170" t="s">
        <v>561</v>
      </c>
      <c r="G29" s="172">
        <v>2250000</v>
      </c>
    </row>
    <row r="30" spans="1:8" ht="23.25" customHeight="1" x14ac:dyDescent="0.2">
      <c r="A30" s="176">
        <v>37</v>
      </c>
      <c r="B30" s="171">
        <v>1090494544</v>
      </c>
      <c r="C30" s="170" t="s">
        <v>355</v>
      </c>
      <c r="D30" s="170" t="s">
        <v>659</v>
      </c>
      <c r="E30" s="169" t="s">
        <v>511</v>
      </c>
      <c r="F30" s="170" t="s">
        <v>558</v>
      </c>
      <c r="G30" s="172">
        <v>908526</v>
      </c>
    </row>
    <row r="31" spans="1:8" ht="39.75" customHeight="1" x14ac:dyDescent="0.2">
      <c r="A31" s="176">
        <v>38</v>
      </c>
      <c r="B31" s="171">
        <v>37617095</v>
      </c>
      <c r="C31" s="170" t="s">
        <v>358</v>
      </c>
      <c r="D31" s="170" t="s">
        <v>359</v>
      </c>
      <c r="E31" s="169" t="s">
        <v>658</v>
      </c>
      <c r="F31" s="170" t="s">
        <v>577</v>
      </c>
      <c r="G31" s="172">
        <v>1687500</v>
      </c>
    </row>
    <row r="32" spans="1:8" ht="12.75" customHeight="1" x14ac:dyDescent="0.2">
      <c r="A32" s="176">
        <v>39</v>
      </c>
      <c r="B32" s="181">
        <v>1098693464</v>
      </c>
      <c r="C32" s="180" t="s">
        <v>594</v>
      </c>
      <c r="D32" s="170" t="s">
        <v>499</v>
      </c>
      <c r="E32" s="169" t="s">
        <v>266</v>
      </c>
      <c r="F32" s="170" t="s">
        <v>561</v>
      </c>
      <c r="G32" s="172">
        <v>2250000</v>
      </c>
    </row>
    <row r="33" spans="1:7" ht="24" customHeight="1" x14ac:dyDescent="0.2">
      <c r="A33" s="176">
        <v>40</v>
      </c>
      <c r="B33" s="171">
        <v>37727180</v>
      </c>
      <c r="C33" s="180" t="s">
        <v>595</v>
      </c>
      <c r="D33" s="170" t="s">
        <v>596</v>
      </c>
      <c r="E33" s="169" t="s">
        <v>572</v>
      </c>
      <c r="F33" s="170" t="s">
        <v>558</v>
      </c>
      <c r="G33" s="172">
        <v>1200000</v>
      </c>
    </row>
    <row r="34" spans="1:7" ht="15" customHeight="1" x14ac:dyDescent="0.2">
      <c r="A34" s="176">
        <v>41</v>
      </c>
      <c r="B34" s="171">
        <v>1098694367</v>
      </c>
      <c r="C34" s="180" t="s">
        <v>628</v>
      </c>
      <c r="D34" s="170" t="s">
        <v>322</v>
      </c>
      <c r="E34" s="169" t="s">
        <v>511</v>
      </c>
      <c r="F34" s="170" t="s">
        <v>558</v>
      </c>
      <c r="G34" s="172">
        <v>908526</v>
      </c>
    </row>
    <row r="35" spans="1:7" ht="12.75" customHeight="1" x14ac:dyDescent="0.2">
      <c r="A35" s="176">
        <v>42</v>
      </c>
      <c r="B35" s="181">
        <v>37182013</v>
      </c>
      <c r="C35" s="180" t="s">
        <v>598</v>
      </c>
      <c r="D35" s="170" t="s">
        <v>599</v>
      </c>
      <c r="E35" s="169" t="s">
        <v>266</v>
      </c>
      <c r="F35" s="170" t="s">
        <v>561</v>
      </c>
      <c r="G35" s="172">
        <v>2250000</v>
      </c>
    </row>
    <row r="36" spans="1:7" ht="12.75" customHeight="1" x14ac:dyDescent="0.2">
      <c r="A36" s="176">
        <v>43</v>
      </c>
      <c r="B36" s="181">
        <v>1098643544</v>
      </c>
      <c r="C36" s="180" t="s">
        <v>528</v>
      </c>
      <c r="D36" s="170" t="s">
        <v>386</v>
      </c>
      <c r="E36" s="169" t="s">
        <v>572</v>
      </c>
      <c r="F36" s="170" t="s">
        <v>558</v>
      </c>
      <c r="G36" s="172">
        <v>1200000</v>
      </c>
    </row>
    <row r="37" spans="1:7" ht="12.75" customHeight="1" x14ac:dyDescent="0.2">
      <c r="A37" s="176">
        <v>46</v>
      </c>
      <c r="B37" s="171">
        <v>60352063</v>
      </c>
      <c r="C37" s="180" t="s">
        <v>529</v>
      </c>
      <c r="D37" s="170" t="s">
        <v>365</v>
      </c>
      <c r="E37" s="169" t="s">
        <v>572</v>
      </c>
      <c r="F37" s="170" t="s">
        <v>558</v>
      </c>
      <c r="G37" s="172">
        <v>1200000</v>
      </c>
    </row>
    <row r="38" spans="1:7" ht="24.75" customHeight="1" x14ac:dyDescent="0.2">
      <c r="A38" s="176">
        <v>47</v>
      </c>
      <c r="B38" s="181">
        <v>63501572</v>
      </c>
      <c r="C38" s="180" t="s">
        <v>601</v>
      </c>
      <c r="D38" s="170" t="s">
        <v>507</v>
      </c>
      <c r="E38" s="169" t="s">
        <v>266</v>
      </c>
      <c r="F38" s="170" t="s">
        <v>561</v>
      </c>
      <c r="G38" s="172">
        <v>2250000</v>
      </c>
    </row>
    <row r="39" spans="1:7" ht="12.75" customHeight="1" x14ac:dyDescent="0.2">
      <c r="A39" s="176">
        <v>48</v>
      </c>
      <c r="B39" s="181">
        <v>45547583</v>
      </c>
      <c r="C39" s="180" t="s">
        <v>602</v>
      </c>
      <c r="D39" s="170" t="s">
        <v>603</v>
      </c>
      <c r="E39" s="169" t="s">
        <v>266</v>
      </c>
      <c r="F39" s="170" t="s">
        <v>561</v>
      </c>
      <c r="G39" s="172">
        <v>2250000</v>
      </c>
    </row>
    <row r="40" spans="1:7" ht="17.25" customHeight="1" x14ac:dyDescent="0.2">
      <c r="A40" s="176">
        <v>49</v>
      </c>
      <c r="B40" s="181">
        <v>1098713372</v>
      </c>
      <c r="C40" s="180" t="s">
        <v>604</v>
      </c>
      <c r="D40" s="170" t="s">
        <v>359</v>
      </c>
      <c r="E40" s="169" t="s">
        <v>572</v>
      </c>
      <c r="F40" s="170" t="s">
        <v>558</v>
      </c>
      <c r="G40" s="172">
        <v>1200000</v>
      </c>
    </row>
    <row r="41" spans="1:7" ht="12.75" customHeight="1" x14ac:dyDescent="0.2">
      <c r="A41" s="176">
        <v>50</v>
      </c>
      <c r="B41" s="181">
        <v>1096224933</v>
      </c>
      <c r="C41" s="170" t="s">
        <v>364</v>
      </c>
      <c r="D41" s="170" t="s">
        <v>365</v>
      </c>
      <c r="E41" s="169" t="s">
        <v>324</v>
      </c>
      <c r="F41" s="170" t="s">
        <v>561</v>
      </c>
      <c r="G41" s="172">
        <v>2250000</v>
      </c>
    </row>
    <row r="42" spans="1:7" ht="48.75" customHeight="1" x14ac:dyDescent="0.2">
      <c r="A42" s="176">
        <v>51</v>
      </c>
      <c r="B42" s="181">
        <v>1234338014</v>
      </c>
      <c r="C42" s="180" t="s">
        <v>364</v>
      </c>
      <c r="D42" s="170" t="s">
        <v>609</v>
      </c>
      <c r="E42" s="169" t="s">
        <v>572</v>
      </c>
      <c r="F42" s="170" t="s">
        <v>558</v>
      </c>
      <c r="G42" s="172">
        <v>1200000</v>
      </c>
    </row>
    <row r="43" spans="1:7" ht="12.75" customHeight="1" x14ac:dyDescent="0.2">
      <c r="A43" s="176">
        <v>53</v>
      </c>
      <c r="B43" s="181">
        <v>1098638398</v>
      </c>
      <c r="C43" s="180" t="s">
        <v>606</v>
      </c>
      <c r="D43" s="170" t="s">
        <v>607</v>
      </c>
      <c r="F43" s="170" t="s">
        <v>577</v>
      </c>
      <c r="G43" s="172">
        <v>1500000</v>
      </c>
    </row>
    <row r="44" spans="1:7" ht="25.5" customHeight="1" x14ac:dyDescent="0.2">
      <c r="A44" s="176">
        <v>54</v>
      </c>
      <c r="B44" s="181">
        <v>1098690491</v>
      </c>
      <c r="C44" s="180" t="s">
        <v>367</v>
      </c>
      <c r="D44" s="170" t="s">
        <v>308</v>
      </c>
      <c r="E44" s="169" t="s">
        <v>270</v>
      </c>
      <c r="F44" s="170" t="s">
        <v>561</v>
      </c>
      <c r="G44" s="172">
        <v>1912500</v>
      </c>
    </row>
    <row r="45" spans="1:7" ht="12.75" customHeight="1" x14ac:dyDescent="0.2">
      <c r="A45" s="176">
        <v>55</v>
      </c>
      <c r="B45" s="181">
        <v>63542725</v>
      </c>
      <c r="C45" s="180" t="s">
        <v>660</v>
      </c>
      <c r="D45" s="170" t="s">
        <v>661</v>
      </c>
      <c r="E45" s="169" t="s">
        <v>266</v>
      </c>
      <c r="F45" s="170" t="s">
        <v>561</v>
      </c>
      <c r="G45" s="172">
        <v>1125000</v>
      </c>
    </row>
    <row r="46" spans="1:7" ht="12.75" customHeight="1" x14ac:dyDescent="0.2">
      <c r="A46" s="176">
        <v>56</v>
      </c>
      <c r="B46" s="181">
        <v>1098711608</v>
      </c>
      <c r="C46" s="180" t="s">
        <v>663</v>
      </c>
      <c r="D46" s="170" t="s">
        <v>613</v>
      </c>
      <c r="E46" s="169" t="s">
        <v>572</v>
      </c>
      <c r="F46" s="170" t="s">
        <v>558</v>
      </c>
      <c r="G46" s="172">
        <v>1200000</v>
      </c>
    </row>
    <row r="47" spans="1:7" ht="12.75" customHeight="1" x14ac:dyDescent="0.2">
      <c r="A47" s="176">
        <v>57</v>
      </c>
      <c r="B47" s="181">
        <v>1098626924</v>
      </c>
      <c r="C47" s="180" t="s">
        <v>608</v>
      </c>
      <c r="D47" s="170" t="s">
        <v>609</v>
      </c>
      <c r="E47" s="169" t="s">
        <v>266</v>
      </c>
      <c r="F47" s="170" t="s">
        <v>561</v>
      </c>
      <c r="G47" s="172">
        <v>1125000</v>
      </c>
    </row>
    <row r="48" spans="1:7" ht="30" customHeight="1" x14ac:dyDescent="0.2">
      <c r="A48" s="176">
        <v>59</v>
      </c>
      <c r="B48" s="181">
        <v>1098674896</v>
      </c>
      <c r="C48" s="180" t="s">
        <v>368</v>
      </c>
      <c r="D48" s="170" t="s">
        <v>611</v>
      </c>
      <c r="E48" s="169" t="s">
        <v>511</v>
      </c>
      <c r="F48" s="170" t="s">
        <v>558</v>
      </c>
      <c r="G48" s="172">
        <v>850000</v>
      </c>
    </row>
    <row r="49" spans="1:7" ht="12.75" customHeight="1" x14ac:dyDescent="0.2">
      <c r="A49" s="176">
        <v>60</v>
      </c>
      <c r="B49" s="181">
        <v>36725827</v>
      </c>
      <c r="C49" s="180" t="s">
        <v>612</v>
      </c>
      <c r="D49" s="170" t="s">
        <v>613</v>
      </c>
      <c r="E49" s="169" t="s">
        <v>572</v>
      </c>
      <c r="F49" s="170" t="s">
        <v>558</v>
      </c>
      <c r="G49" s="172">
        <v>1200000</v>
      </c>
    </row>
    <row r="50" spans="1:7" ht="38.25" customHeight="1" x14ac:dyDescent="0.2">
      <c r="A50" s="176">
        <v>61</v>
      </c>
      <c r="B50" s="181">
        <v>28338357</v>
      </c>
      <c r="C50" s="180" t="s">
        <v>664</v>
      </c>
      <c r="D50" s="170" t="s">
        <v>655</v>
      </c>
      <c r="E50" s="169" t="s">
        <v>270</v>
      </c>
      <c r="F50" s="170" t="s">
        <v>561</v>
      </c>
      <c r="G50" s="172">
        <v>1125000</v>
      </c>
    </row>
    <row r="51" spans="1:7" ht="20.25" customHeight="1" x14ac:dyDescent="0.2">
      <c r="A51" s="176">
        <v>63</v>
      </c>
      <c r="B51" s="171">
        <v>1005288165</v>
      </c>
      <c r="C51" s="180" t="s">
        <v>639</v>
      </c>
      <c r="D51" s="170" t="s">
        <v>665</v>
      </c>
      <c r="E51" s="169" t="s">
        <v>511</v>
      </c>
      <c r="F51" s="170" t="s">
        <v>558</v>
      </c>
      <c r="G51" s="172">
        <v>908526</v>
      </c>
    </row>
    <row r="52" spans="1:7" ht="27" customHeight="1" x14ac:dyDescent="0.2">
      <c r="A52" s="176">
        <v>64</v>
      </c>
      <c r="B52" s="181">
        <v>1005196257</v>
      </c>
      <c r="C52" s="180" t="s">
        <v>535</v>
      </c>
      <c r="D52" s="170" t="s">
        <v>390</v>
      </c>
      <c r="E52" s="169" t="s">
        <v>572</v>
      </c>
      <c r="F52" s="170" t="s">
        <v>558</v>
      </c>
      <c r="G52" s="172">
        <v>1200000</v>
      </c>
    </row>
    <row r="53" spans="1:7" ht="12.75" customHeight="1" x14ac:dyDescent="0.2">
      <c r="A53" s="176">
        <v>65</v>
      </c>
      <c r="B53" s="181">
        <v>1090494094</v>
      </c>
      <c r="C53" s="180" t="s">
        <v>666</v>
      </c>
      <c r="D53" s="170" t="s">
        <v>376</v>
      </c>
      <c r="E53" s="169" t="s">
        <v>266</v>
      </c>
      <c r="F53" s="170" t="s">
        <v>561</v>
      </c>
      <c r="G53" s="172">
        <v>2250000</v>
      </c>
    </row>
    <row r="54" spans="1:7" ht="12.75" customHeight="1" x14ac:dyDescent="0.2">
      <c r="A54" s="176">
        <v>66</v>
      </c>
      <c r="B54" s="181">
        <v>1120745288</v>
      </c>
      <c r="C54" s="180" t="s">
        <v>378</v>
      </c>
      <c r="D54" s="170" t="s">
        <v>379</v>
      </c>
      <c r="E54" s="169" t="s">
        <v>324</v>
      </c>
      <c r="F54" s="170" t="s">
        <v>561</v>
      </c>
      <c r="G54" s="172">
        <v>1125000</v>
      </c>
    </row>
    <row r="55" spans="1:7" ht="12.75" customHeight="1" x14ac:dyDescent="0.2">
      <c r="A55" s="176">
        <v>67</v>
      </c>
      <c r="B55" s="181">
        <v>1102360848</v>
      </c>
      <c r="C55" s="180" t="s">
        <v>538</v>
      </c>
      <c r="D55" s="170" t="s">
        <v>308</v>
      </c>
      <c r="E55" s="169" t="s">
        <v>572</v>
      </c>
      <c r="F55" s="170" t="s">
        <v>558</v>
      </c>
      <c r="G55" s="172">
        <v>1200000</v>
      </c>
    </row>
    <row r="56" spans="1:7" ht="24" customHeight="1" x14ac:dyDescent="0.2">
      <c r="A56" s="176">
        <v>68</v>
      </c>
      <c r="B56" s="181">
        <v>1005323961</v>
      </c>
      <c r="C56" s="180" t="s">
        <v>540</v>
      </c>
      <c r="D56" s="170" t="s">
        <v>541</v>
      </c>
      <c r="E56" s="169" t="s">
        <v>572</v>
      </c>
      <c r="F56" s="170" t="s">
        <v>558</v>
      </c>
      <c r="G56" s="172">
        <v>1200000</v>
      </c>
    </row>
    <row r="57" spans="1:7" ht="12.75" customHeight="1" x14ac:dyDescent="0.2">
      <c r="A57" s="176">
        <v>70</v>
      </c>
      <c r="B57" s="181">
        <v>37751108</v>
      </c>
      <c r="C57" s="180" t="s">
        <v>615</v>
      </c>
      <c r="D57" s="170" t="s">
        <v>616</v>
      </c>
      <c r="E57" s="169" t="s">
        <v>266</v>
      </c>
      <c r="F57" s="170" t="s">
        <v>561</v>
      </c>
      <c r="G57" s="172">
        <v>2250000</v>
      </c>
    </row>
    <row r="58" spans="1:7" ht="12.75" customHeight="1" x14ac:dyDescent="0.2">
      <c r="A58" s="176">
        <v>71</v>
      </c>
      <c r="B58" s="181">
        <v>63558213</v>
      </c>
      <c r="C58" s="170" t="s">
        <v>617</v>
      </c>
      <c r="D58" s="170" t="s">
        <v>360</v>
      </c>
      <c r="E58" s="169" t="s">
        <v>266</v>
      </c>
      <c r="F58" s="170" t="s">
        <v>561</v>
      </c>
      <c r="G58" s="172">
        <v>2250000</v>
      </c>
    </row>
    <row r="59" spans="1:7" ht="12.75" customHeight="1" x14ac:dyDescent="0.2">
      <c r="A59" s="176">
        <v>72</v>
      </c>
      <c r="B59" s="181">
        <v>1098798528</v>
      </c>
      <c r="C59" s="170" t="s">
        <v>617</v>
      </c>
      <c r="D59" s="170" t="s">
        <v>376</v>
      </c>
      <c r="E59" s="169" t="s">
        <v>266</v>
      </c>
      <c r="F59" s="170" t="s">
        <v>561</v>
      </c>
      <c r="G59" s="172">
        <v>2250000</v>
      </c>
    </row>
    <row r="60" spans="1:7" ht="39.75" customHeight="1" x14ac:dyDescent="0.2">
      <c r="A60" s="176">
        <v>73</v>
      </c>
      <c r="B60" s="181">
        <v>1098683839</v>
      </c>
      <c r="C60" s="180" t="s">
        <v>667</v>
      </c>
      <c r="D60" s="170" t="s">
        <v>668</v>
      </c>
      <c r="E60" s="169" t="s">
        <v>428</v>
      </c>
      <c r="F60" s="170" t="s">
        <v>577</v>
      </c>
      <c r="G60" s="172">
        <v>1125000</v>
      </c>
    </row>
    <row r="61" spans="1:7" ht="12.75" customHeight="1" x14ac:dyDescent="0.2">
      <c r="A61" s="176">
        <v>75</v>
      </c>
      <c r="B61" s="171">
        <v>63513390</v>
      </c>
      <c r="C61" s="170" t="s">
        <v>385</v>
      </c>
      <c r="D61" s="170" t="s">
        <v>386</v>
      </c>
      <c r="E61" s="190" t="s">
        <v>317</v>
      </c>
      <c r="F61" s="170" t="s">
        <v>644</v>
      </c>
      <c r="G61" s="172">
        <v>1125000</v>
      </c>
    </row>
    <row r="62" spans="1:7" ht="12.75" customHeight="1" x14ac:dyDescent="0.2">
      <c r="A62" s="176">
        <v>76</v>
      </c>
      <c r="B62" s="181">
        <v>1098812665</v>
      </c>
      <c r="C62" s="170" t="s">
        <v>385</v>
      </c>
      <c r="D62" s="170" t="s">
        <v>388</v>
      </c>
      <c r="E62" s="169" t="s">
        <v>324</v>
      </c>
      <c r="F62" s="170" t="s">
        <v>561</v>
      </c>
      <c r="G62" s="172">
        <v>1687500</v>
      </c>
    </row>
    <row r="63" spans="1:7" ht="51" customHeight="1" x14ac:dyDescent="0.2">
      <c r="A63" s="176">
        <v>77</v>
      </c>
      <c r="B63" s="181">
        <v>60450571</v>
      </c>
      <c r="C63" s="180" t="s">
        <v>311</v>
      </c>
      <c r="D63" s="170" t="s">
        <v>390</v>
      </c>
      <c r="E63" s="169" t="s">
        <v>270</v>
      </c>
      <c r="F63" s="170" t="s">
        <v>561</v>
      </c>
      <c r="G63" s="172">
        <v>2250000</v>
      </c>
    </row>
    <row r="64" spans="1:7" ht="12.75" customHeight="1" x14ac:dyDescent="0.2">
      <c r="E64" s="190"/>
      <c r="F64" s="189"/>
    </row>
    <row r="65" spans="2:7" ht="12.75" customHeight="1" x14ac:dyDescent="0.2">
      <c r="E65" s="190"/>
      <c r="F65" s="189"/>
    </row>
    <row r="66" spans="2:7" ht="12.75" customHeight="1" x14ac:dyDescent="0.2">
      <c r="B66" s="191"/>
      <c r="C66" s="173"/>
      <c r="D66" s="173"/>
      <c r="E66" s="173"/>
      <c r="F66" s="173"/>
      <c r="G66" s="192"/>
    </row>
    <row r="67" spans="2:7" ht="12.75" customHeight="1" x14ac:dyDescent="0.2">
      <c r="B67" s="191"/>
      <c r="C67" s="173"/>
      <c r="D67" s="173"/>
      <c r="E67" s="173"/>
      <c r="F67" s="173"/>
      <c r="G67" s="192"/>
    </row>
    <row r="68" spans="2:7" ht="12.75" customHeight="1" x14ac:dyDescent="0.2">
      <c r="B68" s="191"/>
      <c r="C68" s="173"/>
      <c r="D68" s="173"/>
      <c r="E68" s="173"/>
      <c r="F68" s="173"/>
      <c r="G68" s="192"/>
    </row>
    <row r="69" spans="2:7" ht="12.75" customHeight="1" x14ac:dyDescent="0.2">
      <c r="B69" s="191"/>
      <c r="C69" s="173"/>
      <c r="D69" s="173"/>
      <c r="E69" s="173"/>
      <c r="F69" s="173"/>
      <c r="G69" s="192"/>
    </row>
    <row r="70" spans="2:7" ht="12.75" customHeight="1" x14ac:dyDescent="0.2">
      <c r="B70" s="191"/>
      <c r="C70" s="173"/>
      <c r="D70" s="173"/>
      <c r="E70" s="173"/>
      <c r="F70" s="173"/>
      <c r="G70" s="192"/>
    </row>
    <row r="71" spans="2:7" ht="12.75" customHeight="1" x14ac:dyDescent="0.2">
      <c r="B71" s="191"/>
      <c r="C71" s="173"/>
      <c r="D71" s="173"/>
      <c r="E71" s="173"/>
      <c r="F71" s="173"/>
      <c r="G71" s="192"/>
    </row>
    <row r="72" spans="2:7" ht="12.75" customHeight="1" x14ac:dyDescent="0.2">
      <c r="B72" s="191"/>
      <c r="C72" s="173"/>
      <c r="D72" s="173"/>
      <c r="E72" s="173"/>
      <c r="F72" s="173"/>
      <c r="G72" s="192"/>
    </row>
    <row r="73" spans="2:7" ht="12.75" customHeight="1" x14ac:dyDescent="0.2">
      <c r="B73" s="191"/>
      <c r="C73" s="173"/>
      <c r="D73" s="173"/>
      <c r="E73" s="173"/>
      <c r="F73" s="173"/>
      <c r="G73" s="192"/>
    </row>
    <row r="74" spans="2:7" ht="12.75" customHeight="1" x14ac:dyDescent="0.2">
      <c r="B74" s="191"/>
      <c r="C74" s="173"/>
      <c r="D74" s="173"/>
      <c r="E74" s="173"/>
      <c r="F74" s="173"/>
      <c r="G74" s="192"/>
    </row>
    <row r="75" spans="2:7" ht="12.75" customHeight="1" x14ac:dyDescent="0.2">
      <c r="B75" s="191"/>
      <c r="C75" s="173"/>
      <c r="D75" s="173"/>
      <c r="E75" s="173"/>
      <c r="F75" s="173"/>
      <c r="G75" s="192"/>
    </row>
    <row r="76" spans="2:7" ht="12.75" customHeight="1" x14ac:dyDescent="0.2">
      <c r="B76" s="191"/>
      <c r="C76" s="173"/>
      <c r="D76" s="173"/>
      <c r="E76" s="173"/>
      <c r="F76" s="173"/>
      <c r="G76" s="192"/>
    </row>
    <row r="77" spans="2:7" ht="12.75" customHeight="1" x14ac:dyDescent="0.2">
      <c r="B77" s="191"/>
      <c r="C77" s="173"/>
      <c r="D77" s="173"/>
      <c r="E77" s="173"/>
      <c r="F77" s="173"/>
      <c r="G77" s="192"/>
    </row>
    <row r="78" spans="2:7" ht="12.75" customHeight="1" x14ac:dyDescent="0.2">
      <c r="B78" s="191"/>
      <c r="C78" s="173"/>
      <c r="D78" s="173"/>
      <c r="E78" s="173"/>
      <c r="F78" s="173"/>
      <c r="G78" s="192"/>
    </row>
    <row r="79" spans="2:7" ht="12.75" customHeight="1" x14ac:dyDescent="0.2">
      <c r="B79" s="191"/>
      <c r="C79" s="173"/>
      <c r="D79" s="173"/>
      <c r="E79" s="173"/>
      <c r="F79" s="173"/>
      <c r="G79" s="192"/>
    </row>
    <row r="80" spans="2:7" ht="12.75" customHeight="1" x14ac:dyDescent="0.2">
      <c r="B80" s="191"/>
      <c r="C80" s="173"/>
      <c r="D80" s="173"/>
      <c r="E80" s="173"/>
      <c r="F80" s="173"/>
      <c r="G80" s="192"/>
    </row>
    <row r="81" spans="1:7" ht="12.75" customHeight="1" x14ac:dyDescent="0.2">
      <c r="B81" s="191"/>
      <c r="C81" s="173"/>
      <c r="D81" s="173"/>
      <c r="E81" s="173"/>
      <c r="F81" s="173"/>
      <c r="G81" s="192"/>
    </row>
    <row r="82" spans="1:7" ht="12.75" customHeight="1" x14ac:dyDescent="0.2">
      <c r="B82" s="191"/>
      <c r="C82" s="173"/>
      <c r="D82" s="173"/>
      <c r="E82" s="173"/>
      <c r="F82" s="173"/>
      <c r="G82" s="192"/>
    </row>
    <row r="83" spans="1:7" ht="12.75" customHeight="1" x14ac:dyDescent="0.2">
      <c r="A83" s="193"/>
      <c r="C83" s="189"/>
      <c r="D83" s="189"/>
      <c r="E83" s="190"/>
      <c r="F83" s="189"/>
    </row>
    <row r="84" spans="1:7" ht="12.75" customHeight="1" x14ac:dyDescent="0.2">
      <c r="A84" s="193"/>
      <c r="C84" s="189"/>
      <c r="D84" s="189"/>
      <c r="E84" s="190"/>
      <c r="F84" s="189"/>
    </row>
    <row r="85" spans="1:7" ht="12.75" customHeight="1" x14ac:dyDescent="0.2">
      <c r="C85" s="189"/>
      <c r="D85" s="189"/>
      <c r="E85" s="190"/>
      <c r="F85" s="189"/>
    </row>
    <row r="86" spans="1:7" ht="12.75" customHeight="1" x14ac:dyDescent="0.2">
      <c r="A86" s="189"/>
      <c r="B86" s="194"/>
      <c r="C86" s="193"/>
      <c r="D86" s="193"/>
      <c r="E86" s="190"/>
      <c r="F86" s="189"/>
    </row>
    <row r="87" spans="1:7" ht="12.75" customHeight="1" x14ac:dyDescent="0.2">
      <c r="A87" s="189"/>
      <c r="C87" s="189"/>
      <c r="D87" s="189"/>
      <c r="E87" s="190"/>
      <c r="F87" s="189"/>
    </row>
    <row r="88" spans="1:7" ht="12.75" customHeight="1" x14ac:dyDescent="0.2">
      <c r="A88" s="189"/>
      <c r="C88" s="189"/>
      <c r="D88" s="189"/>
      <c r="E88" s="190"/>
      <c r="F88" s="189"/>
    </row>
    <row r="89" spans="1:7" ht="12.75" customHeight="1" x14ac:dyDescent="0.2">
      <c r="A89" s="189"/>
      <c r="C89" s="189"/>
      <c r="D89" s="189"/>
      <c r="E89" s="190"/>
      <c r="F89" s="189"/>
    </row>
    <row r="90" spans="1:7" ht="12.75" customHeight="1" x14ac:dyDescent="0.2">
      <c r="A90" s="189"/>
      <c r="C90" s="189"/>
      <c r="D90" s="189"/>
      <c r="E90" s="190"/>
      <c r="F90" s="189"/>
    </row>
    <row r="91" spans="1:7" ht="12.75" customHeight="1" x14ac:dyDescent="0.2">
      <c r="A91" s="189"/>
      <c r="C91" s="189"/>
      <c r="D91" s="189"/>
      <c r="E91" s="190"/>
      <c r="F91" s="189"/>
    </row>
    <row r="92" spans="1:7" ht="12.75" customHeight="1" x14ac:dyDescent="0.2">
      <c r="A92" s="189"/>
      <c r="C92" s="189"/>
      <c r="D92" s="189"/>
      <c r="E92" s="190"/>
      <c r="F92" s="189"/>
    </row>
    <row r="93" spans="1:7" ht="12.75" customHeight="1" x14ac:dyDescent="0.2">
      <c r="A93" s="189"/>
      <c r="C93" s="189"/>
      <c r="D93" s="189"/>
      <c r="E93" s="190"/>
      <c r="F93" s="189"/>
    </row>
    <row r="94" spans="1:7" ht="12.75" customHeight="1" x14ac:dyDescent="0.2">
      <c r="A94" s="189"/>
      <c r="C94" s="189"/>
      <c r="D94" s="189"/>
      <c r="E94" s="190"/>
      <c r="F94" s="189"/>
    </row>
    <row r="95" spans="1:7" ht="12.75" customHeight="1" x14ac:dyDescent="0.2">
      <c r="A95" s="189"/>
      <c r="C95" s="189"/>
      <c r="D95" s="189"/>
      <c r="E95" s="190"/>
      <c r="F95" s="189"/>
    </row>
    <row r="96" spans="1:7" ht="12.75" customHeight="1" x14ac:dyDescent="0.2">
      <c r="A96" s="189"/>
      <c r="C96" s="189"/>
      <c r="D96" s="189"/>
      <c r="E96" s="190"/>
      <c r="F96" s="189"/>
    </row>
    <row r="97" spans="1:6" ht="12.75" customHeight="1" x14ac:dyDescent="0.2">
      <c r="A97" s="189"/>
      <c r="C97" s="189"/>
      <c r="D97" s="189"/>
      <c r="E97" s="190"/>
      <c r="F97" s="189"/>
    </row>
    <row r="98" spans="1:6" ht="12.75" customHeight="1" x14ac:dyDescent="0.2">
      <c r="A98" s="189"/>
      <c r="C98" s="189"/>
      <c r="D98" s="189"/>
      <c r="E98" s="190"/>
      <c r="F98" s="189"/>
    </row>
    <row r="99" spans="1:6" ht="12.75" customHeight="1" x14ac:dyDescent="0.2">
      <c r="A99" s="189"/>
      <c r="C99" s="189"/>
      <c r="D99" s="189"/>
      <c r="E99" s="190"/>
      <c r="F99" s="189"/>
    </row>
    <row r="100" spans="1:6" ht="12.75" customHeight="1" x14ac:dyDescent="0.2">
      <c r="A100" s="189"/>
      <c r="C100" s="189"/>
      <c r="D100" s="189"/>
      <c r="E100" s="190"/>
      <c r="F100" s="189"/>
    </row>
    <row r="101" spans="1:6" ht="12.75" customHeight="1" x14ac:dyDescent="0.2">
      <c r="A101" s="189"/>
      <c r="C101" s="189"/>
      <c r="D101" s="189"/>
      <c r="E101" s="190"/>
      <c r="F101" s="189"/>
    </row>
    <row r="102" spans="1:6" ht="12.75" customHeight="1" x14ac:dyDescent="0.2">
      <c r="A102" s="189"/>
      <c r="C102" s="189"/>
      <c r="D102" s="189"/>
      <c r="E102" s="190"/>
      <c r="F102" s="189"/>
    </row>
    <row r="103" spans="1:6" ht="12.75" customHeight="1" x14ac:dyDescent="0.2">
      <c r="A103" s="189"/>
      <c r="C103" s="189"/>
      <c r="D103" s="189"/>
      <c r="E103" s="190"/>
      <c r="F103" s="189"/>
    </row>
    <row r="104" spans="1:6" ht="12.75" customHeight="1" x14ac:dyDescent="0.2">
      <c r="A104" s="189"/>
      <c r="C104" s="189"/>
      <c r="D104" s="189"/>
      <c r="E104" s="190"/>
      <c r="F104" s="189"/>
    </row>
    <row r="105" spans="1:6" ht="12.75" customHeight="1" x14ac:dyDescent="0.2">
      <c r="A105" s="189"/>
      <c r="C105" s="189"/>
      <c r="D105" s="189"/>
      <c r="E105" s="190"/>
      <c r="F105" s="189"/>
    </row>
    <row r="106" spans="1:6" ht="12.75" customHeight="1" x14ac:dyDescent="0.2">
      <c r="A106" s="189"/>
      <c r="C106" s="189"/>
      <c r="D106" s="189"/>
      <c r="E106" s="190"/>
      <c r="F106" s="189"/>
    </row>
    <row r="107" spans="1:6" ht="12.75" customHeight="1" x14ac:dyDescent="0.2">
      <c r="A107" s="189"/>
      <c r="C107" s="189"/>
      <c r="D107" s="189"/>
      <c r="E107" s="190"/>
      <c r="F107" s="189"/>
    </row>
    <row r="108" spans="1:6" ht="12.75" customHeight="1" x14ac:dyDescent="0.2">
      <c r="A108" s="189"/>
      <c r="C108" s="189"/>
      <c r="D108" s="189"/>
      <c r="E108" s="190"/>
      <c r="F108" s="189"/>
    </row>
    <row r="109" spans="1:6" ht="12.75" customHeight="1" x14ac:dyDescent="0.2">
      <c r="A109" s="189"/>
      <c r="C109" s="189"/>
      <c r="D109" s="189"/>
      <c r="E109" s="190"/>
      <c r="F109" s="189"/>
    </row>
    <row r="110" spans="1:6" ht="12.75" customHeight="1" x14ac:dyDescent="0.2">
      <c r="A110" s="189"/>
      <c r="C110" s="189"/>
      <c r="D110" s="189"/>
      <c r="E110" s="190"/>
      <c r="F110" s="189"/>
    </row>
    <row r="111" spans="1:6" ht="12.75" customHeight="1" x14ac:dyDescent="0.2">
      <c r="A111" s="189"/>
      <c r="C111" s="189"/>
      <c r="D111" s="189"/>
      <c r="E111" s="190"/>
      <c r="F111" s="189"/>
    </row>
    <row r="112" spans="1:6" ht="12.75" customHeight="1" x14ac:dyDescent="0.2">
      <c r="A112" s="189"/>
      <c r="C112" s="189"/>
      <c r="D112" s="189"/>
      <c r="E112" s="190"/>
      <c r="F112" s="189"/>
    </row>
    <row r="113" spans="1:6" ht="12.75" customHeight="1" x14ac:dyDescent="0.2">
      <c r="A113" s="170"/>
      <c r="E113" s="190"/>
      <c r="F113" s="189"/>
    </row>
    <row r="114" spans="1:6" ht="12.75" customHeight="1" x14ac:dyDescent="0.2">
      <c r="A114" s="189"/>
      <c r="C114" s="189"/>
      <c r="D114" s="189"/>
      <c r="E114" s="190"/>
      <c r="F114" s="189"/>
    </row>
    <row r="115" spans="1:6" ht="12.75" customHeight="1" x14ac:dyDescent="0.2">
      <c r="A115" s="189"/>
      <c r="C115" s="189"/>
      <c r="D115" s="189"/>
      <c r="E115" s="190"/>
      <c r="F115" s="189"/>
    </row>
    <row r="116" spans="1:6" ht="12.75" customHeight="1" x14ac:dyDescent="0.2">
      <c r="A116" s="189"/>
      <c r="C116" s="189"/>
      <c r="D116" s="189"/>
      <c r="E116" s="190"/>
      <c r="F116" s="189"/>
    </row>
    <row r="117" spans="1:6" ht="12.75" customHeight="1" x14ac:dyDescent="0.2">
      <c r="A117" s="189"/>
      <c r="C117" s="189"/>
      <c r="D117" s="189"/>
      <c r="E117" s="190"/>
      <c r="F117" s="189"/>
    </row>
    <row r="118" spans="1:6" ht="12.75" customHeight="1" x14ac:dyDescent="0.2">
      <c r="A118" s="189"/>
      <c r="C118" s="189"/>
      <c r="D118" s="189"/>
      <c r="E118" s="190"/>
      <c r="F118" s="189"/>
    </row>
    <row r="119" spans="1:6" ht="12.75" customHeight="1" x14ac:dyDescent="0.2">
      <c r="A119" s="189"/>
      <c r="C119" s="189"/>
      <c r="D119" s="189"/>
      <c r="E119" s="190"/>
      <c r="F119" s="189"/>
    </row>
    <row r="120" spans="1:6" ht="12.75" customHeight="1" x14ac:dyDescent="0.2">
      <c r="A120" s="189"/>
      <c r="C120" s="189"/>
      <c r="D120" s="189"/>
      <c r="E120" s="190"/>
      <c r="F120" s="189"/>
    </row>
    <row r="121" spans="1:6" ht="12.75" customHeight="1" x14ac:dyDescent="0.2">
      <c r="A121" s="189"/>
      <c r="C121" s="189"/>
      <c r="D121" s="189"/>
      <c r="E121" s="190"/>
      <c r="F121" s="189"/>
    </row>
    <row r="122" spans="1:6" ht="12.75" customHeight="1" x14ac:dyDescent="0.2">
      <c r="A122" s="189"/>
      <c r="C122" s="189"/>
      <c r="D122" s="189"/>
      <c r="E122" s="190"/>
      <c r="F122" s="189"/>
    </row>
    <row r="123" spans="1:6" ht="12.75" customHeight="1" x14ac:dyDescent="0.2">
      <c r="A123" s="189"/>
      <c r="C123" s="189"/>
      <c r="D123" s="189"/>
      <c r="E123" s="190"/>
      <c r="F123" s="189"/>
    </row>
    <row r="124" spans="1:6" ht="12.75" customHeight="1" x14ac:dyDescent="0.2">
      <c r="A124" s="189"/>
      <c r="C124" s="189"/>
      <c r="D124" s="189"/>
      <c r="E124" s="190"/>
      <c r="F124" s="189"/>
    </row>
    <row r="125" spans="1:6" ht="12.75" customHeight="1" x14ac:dyDescent="0.2">
      <c r="A125" s="189"/>
      <c r="C125" s="189"/>
      <c r="D125" s="189"/>
      <c r="E125" s="190"/>
      <c r="F125" s="189"/>
    </row>
    <row r="126" spans="1:6" ht="12.75" customHeight="1" x14ac:dyDescent="0.2">
      <c r="A126" s="189"/>
      <c r="C126" s="189"/>
      <c r="D126" s="189"/>
      <c r="E126" s="190"/>
      <c r="F126" s="189"/>
    </row>
    <row r="127" spans="1:6" ht="12.75" customHeight="1" x14ac:dyDescent="0.2">
      <c r="A127" s="189"/>
      <c r="C127" s="189"/>
      <c r="D127" s="189"/>
      <c r="E127" s="190"/>
      <c r="F127" s="189"/>
    </row>
    <row r="128" spans="1:6" ht="12.75" customHeight="1" x14ac:dyDescent="0.2">
      <c r="A128" s="193"/>
      <c r="C128" s="189"/>
      <c r="D128" s="189"/>
      <c r="E128" s="190"/>
      <c r="F128" s="189"/>
    </row>
    <row r="129" spans="1:6" ht="12.75" customHeight="1" x14ac:dyDescent="0.2">
      <c r="A129" s="193"/>
      <c r="C129" s="189"/>
      <c r="D129" s="189"/>
      <c r="E129" s="190"/>
      <c r="F129" s="189"/>
    </row>
    <row r="130" spans="1:6" ht="12.75" customHeight="1" x14ac:dyDescent="0.2">
      <c r="A130" s="193"/>
      <c r="C130" s="189"/>
      <c r="D130" s="189"/>
      <c r="E130" s="190"/>
      <c r="F130" s="189"/>
    </row>
    <row r="131" spans="1:6" ht="12.75" customHeight="1" x14ac:dyDescent="0.2">
      <c r="A131" s="189"/>
      <c r="C131" s="189"/>
      <c r="D131" s="189"/>
      <c r="E131" s="190"/>
      <c r="F131" s="189"/>
    </row>
    <row r="132" spans="1:6" ht="12.75" customHeight="1" x14ac:dyDescent="0.2">
      <c r="A132" s="189"/>
      <c r="C132" s="189"/>
      <c r="D132" s="189"/>
      <c r="E132" s="190"/>
      <c r="F132" s="189"/>
    </row>
    <row r="133" spans="1:6" ht="12.75" customHeight="1" x14ac:dyDescent="0.2">
      <c r="A133" s="189"/>
      <c r="C133" s="189"/>
      <c r="D133" s="189"/>
      <c r="E133" s="190"/>
      <c r="F133" s="189"/>
    </row>
    <row r="134" spans="1:6" ht="12.75" customHeight="1" x14ac:dyDescent="0.2">
      <c r="A134" s="193"/>
      <c r="C134" s="189"/>
      <c r="D134" s="189"/>
      <c r="E134" s="190"/>
      <c r="F134" s="189"/>
    </row>
    <row r="135" spans="1:6" ht="12.75" customHeight="1" x14ac:dyDescent="0.2">
      <c r="A135" s="193"/>
      <c r="C135" s="189"/>
      <c r="D135" s="189"/>
      <c r="E135" s="190"/>
      <c r="F135" s="189"/>
    </row>
    <row r="136" spans="1:6" ht="12.75" customHeight="1" x14ac:dyDescent="0.2">
      <c r="A136" s="193"/>
      <c r="C136" s="189"/>
      <c r="D136" s="189"/>
      <c r="E136" s="190"/>
      <c r="F136" s="189"/>
    </row>
    <row r="137" spans="1:6" ht="12.75" customHeight="1" x14ac:dyDescent="0.2">
      <c r="A137" s="193"/>
      <c r="C137" s="189"/>
      <c r="D137" s="189"/>
      <c r="E137" s="190"/>
      <c r="F137" s="189"/>
    </row>
    <row r="138" spans="1:6" ht="12.75" customHeight="1" x14ac:dyDescent="0.2">
      <c r="A138" s="193"/>
      <c r="C138" s="189"/>
      <c r="D138" s="189"/>
      <c r="E138" s="190"/>
      <c r="F138" s="189"/>
    </row>
    <row r="139" spans="1:6" ht="12.75" customHeight="1" x14ac:dyDescent="0.2">
      <c r="A139" s="193"/>
      <c r="C139" s="189"/>
      <c r="D139" s="189"/>
      <c r="E139" s="190"/>
      <c r="F139" s="189"/>
    </row>
    <row r="140" spans="1:6" ht="12.75" customHeight="1" x14ac:dyDescent="0.2">
      <c r="A140" s="193"/>
      <c r="C140" s="189"/>
      <c r="D140" s="189"/>
      <c r="E140" s="190"/>
      <c r="F140" s="189"/>
    </row>
    <row r="141" spans="1:6" ht="12.75" customHeight="1" x14ac:dyDescent="0.2">
      <c r="A141" s="193"/>
      <c r="C141" s="189"/>
      <c r="D141" s="189"/>
      <c r="E141" s="190"/>
      <c r="F141" s="189"/>
    </row>
    <row r="142" spans="1:6" ht="12.75" customHeight="1" x14ac:dyDescent="0.2">
      <c r="A142" s="193"/>
      <c r="C142" s="189"/>
      <c r="D142" s="189"/>
      <c r="E142" s="190"/>
      <c r="F142" s="189"/>
    </row>
    <row r="143" spans="1:6" ht="12.75" customHeight="1" x14ac:dyDescent="0.2">
      <c r="A143" s="193"/>
      <c r="C143" s="189"/>
      <c r="D143" s="189"/>
      <c r="E143" s="190"/>
      <c r="F143" s="189"/>
    </row>
    <row r="144" spans="1:6" ht="12.75" customHeight="1" x14ac:dyDescent="0.2">
      <c r="A144" s="193"/>
      <c r="C144" s="189"/>
      <c r="D144" s="189"/>
      <c r="E144" s="190"/>
      <c r="F144" s="189"/>
    </row>
    <row r="145" spans="1:6" ht="12.75" customHeight="1" x14ac:dyDescent="0.2">
      <c r="A145" s="193"/>
      <c r="C145" s="189"/>
      <c r="D145" s="189"/>
      <c r="E145" s="190"/>
      <c r="F145" s="189"/>
    </row>
    <row r="146" spans="1:6" ht="12.75" customHeight="1" x14ac:dyDescent="0.2">
      <c r="A146" s="193"/>
      <c r="C146" s="189"/>
      <c r="D146" s="189"/>
      <c r="E146" s="190"/>
      <c r="F146" s="189"/>
    </row>
    <row r="147" spans="1:6" ht="12.75" customHeight="1" x14ac:dyDescent="0.2">
      <c r="A147" s="193"/>
      <c r="C147" s="189"/>
      <c r="D147" s="189"/>
      <c r="E147" s="190"/>
      <c r="F147" s="189"/>
    </row>
    <row r="148" spans="1:6" ht="12.75" customHeight="1" x14ac:dyDescent="0.2">
      <c r="A148" s="193"/>
      <c r="C148" s="189"/>
      <c r="D148" s="189"/>
      <c r="E148" s="190"/>
      <c r="F148" s="189"/>
    </row>
  </sheetData>
  <autoFilter ref="A1:G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T152"/>
  <sheetViews>
    <sheetView topLeftCell="A50" workbookViewId="0">
      <selection activeCell="H63" sqref="H63"/>
    </sheetView>
  </sheetViews>
  <sheetFormatPr baseColWidth="10" defaultColWidth="11.42578125" defaultRowHeight="12" x14ac:dyDescent="0.2"/>
  <cols>
    <col min="1" max="1" width="4.85546875" style="131" customWidth="1"/>
    <col min="2" max="2" width="12.5703125" style="40" customWidth="1"/>
    <col min="3" max="3" width="11.140625" style="40" customWidth="1"/>
    <col min="4" max="4" width="21.7109375" style="42" customWidth="1"/>
    <col min="5" max="5" width="20.140625" style="41" customWidth="1"/>
    <col min="6" max="6" width="13.42578125" style="43" customWidth="1"/>
    <col min="7" max="7" width="12.28515625" style="114" customWidth="1"/>
    <col min="8" max="16384" width="11.42578125" style="114"/>
  </cols>
  <sheetData>
    <row r="1" spans="1:7" ht="21.75" customHeight="1" x14ac:dyDescent="0.2">
      <c r="A1" s="470" t="s">
        <v>619</v>
      </c>
      <c r="B1" s="471"/>
      <c r="C1" s="471"/>
      <c r="D1" s="472"/>
      <c r="E1" s="473"/>
      <c r="F1" s="471"/>
      <c r="G1" s="471"/>
    </row>
    <row r="2" spans="1:7" s="120" customFormat="1" ht="21.75" customHeight="1" x14ac:dyDescent="0.2">
      <c r="A2" s="115" t="s">
        <v>551</v>
      </c>
      <c r="B2" s="116" t="s">
        <v>500</v>
      </c>
      <c r="C2" s="117" t="s">
        <v>501</v>
      </c>
      <c r="D2" s="118" t="s">
        <v>267</v>
      </c>
      <c r="E2" s="116" t="s">
        <v>552</v>
      </c>
      <c r="F2" s="119" t="s">
        <v>553</v>
      </c>
      <c r="G2" s="120" t="s">
        <v>554</v>
      </c>
    </row>
    <row r="3" spans="1:7" ht="21.75" customHeight="1" x14ac:dyDescent="0.2">
      <c r="A3" s="125" t="e">
        <f>#REF!+1</f>
        <v>#REF!</v>
      </c>
      <c r="B3" s="39" t="s">
        <v>559</v>
      </c>
      <c r="C3" s="40" t="s">
        <v>560</v>
      </c>
      <c r="D3" s="41" t="s">
        <v>266</v>
      </c>
      <c r="E3" s="114" t="s">
        <v>561</v>
      </c>
      <c r="F3" s="43">
        <v>2350000</v>
      </c>
      <c r="G3" s="127">
        <v>44772</v>
      </c>
    </row>
    <row r="4" spans="1:7" ht="21.75" customHeight="1" x14ac:dyDescent="0.2">
      <c r="A4" s="125" t="e">
        <f t="shared" ref="A4:A51" si="0">A3+1</f>
        <v>#REF!</v>
      </c>
      <c r="B4" s="39" t="s">
        <v>306</v>
      </c>
      <c r="C4" s="40" t="s">
        <v>308</v>
      </c>
      <c r="D4" s="41" t="s">
        <v>266</v>
      </c>
      <c r="E4" s="114" t="s">
        <v>561</v>
      </c>
      <c r="F4" s="43">
        <v>2350000</v>
      </c>
      <c r="G4" s="127">
        <v>44772</v>
      </c>
    </row>
    <row r="5" spans="1:7" s="122" customFormat="1" ht="30.75" customHeight="1" x14ac:dyDescent="0.2">
      <c r="A5" s="125" t="e">
        <f>#REF!+1</f>
        <v>#REF!</v>
      </c>
      <c r="B5" s="111" t="s">
        <v>563</v>
      </c>
      <c r="C5" s="112" t="s">
        <v>564</v>
      </c>
      <c r="D5" s="121" t="s">
        <v>266</v>
      </c>
      <c r="E5" s="122" t="s">
        <v>561</v>
      </c>
      <c r="F5" s="123">
        <v>2350000</v>
      </c>
      <c r="G5" s="124">
        <v>44768</v>
      </c>
    </row>
    <row r="6" spans="1:7" ht="21.75" customHeight="1" x14ac:dyDescent="0.2">
      <c r="A6" s="125" t="e">
        <f t="shared" si="0"/>
        <v>#REF!</v>
      </c>
      <c r="B6" s="39" t="s">
        <v>565</v>
      </c>
      <c r="C6" s="40" t="s">
        <v>566</v>
      </c>
      <c r="D6" s="41" t="s">
        <v>266</v>
      </c>
      <c r="E6" s="114" t="s">
        <v>561</v>
      </c>
      <c r="F6" s="43">
        <v>2350000</v>
      </c>
      <c r="G6" s="127">
        <v>44772</v>
      </c>
    </row>
    <row r="7" spans="1:7" ht="21.75" customHeight="1" x14ac:dyDescent="0.2">
      <c r="A7" s="125" t="e">
        <f t="shared" si="0"/>
        <v>#REF!</v>
      </c>
      <c r="B7" s="39" t="s">
        <v>567</v>
      </c>
      <c r="C7" s="40" t="s">
        <v>340</v>
      </c>
      <c r="D7" s="41" t="s">
        <v>266</v>
      </c>
      <c r="E7" s="114" t="s">
        <v>561</v>
      </c>
      <c r="F7" s="43">
        <v>2350000</v>
      </c>
      <c r="G7" s="127">
        <v>44772</v>
      </c>
    </row>
    <row r="8" spans="1:7" ht="47.25" customHeight="1" x14ac:dyDescent="0.2">
      <c r="A8" s="125" t="e">
        <f t="shared" si="0"/>
        <v>#REF!</v>
      </c>
      <c r="B8" s="40" t="s">
        <v>568</v>
      </c>
      <c r="C8" s="40" t="s">
        <v>339</v>
      </c>
      <c r="D8" s="41" t="s">
        <v>266</v>
      </c>
      <c r="E8" s="114" t="s">
        <v>561</v>
      </c>
      <c r="F8" s="43">
        <v>2350000</v>
      </c>
      <c r="G8" s="127">
        <v>44772</v>
      </c>
    </row>
    <row r="9" spans="1:7" ht="28.5" customHeight="1" x14ac:dyDescent="0.2">
      <c r="A9" s="125" t="e">
        <f t="shared" si="0"/>
        <v>#REF!</v>
      </c>
      <c r="B9" s="39" t="s">
        <v>569</v>
      </c>
      <c r="C9" s="40" t="s">
        <v>570</v>
      </c>
      <c r="D9" s="41" t="s">
        <v>266</v>
      </c>
      <c r="E9" s="114" t="s">
        <v>561</v>
      </c>
      <c r="F9" s="43">
        <v>1762500</v>
      </c>
      <c r="G9" s="127">
        <v>44772</v>
      </c>
    </row>
    <row r="10" spans="1:7" ht="21.75" customHeight="1" x14ac:dyDescent="0.2">
      <c r="A10" s="125" t="e">
        <f t="shared" si="0"/>
        <v>#REF!</v>
      </c>
      <c r="B10" s="40" t="s">
        <v>310</v>
      </c>
      <c r="C10" s="40" t="s">
        <v>312</v>
      </c>
      <c r="D10" s="41" t="s">
        <v>266</v>
      </c>
      <c r="E10" s="114" t="s">
        <v>561</v>
      </c>
      <c r="F10" s="43">
        <v>2350000</v>
      </c>
      <c r="G10" s="127">
        <v>44772</v>
      </c>
    </row>
    <row r="11" spans="1:7" ht="36.75" customHeight="1" x14ac:dyDescent="0.2">
      <c r="A11" s="125" t="e">
        <f t="shared" si="0"/>
        <v>#REF!</v>
      </c>
      <c r="B11" s="40" t="s">
        <v>314</v>
      </c>
      <c r="C11" s="40" t="s">
        <v>315</v>
      </c>
      <c r="D11" s="42" t="s">
        <v>317</v>
      </c>
      <c r="E11" s="41" t="s">
        <v>571</v>
      </c>
      <c r="F11" s="43">
        <v>1175000</v>
      </c>
      <c r="G11" s="127">
        <v>44772</v>
      </c>
    </row>
    <row r="12" spans="1:7" ht="21.75" customHeight="1" x14ac:dyDescent="0.2">
      <c r="A12" s="125" t="e">
        <f t="shared" si="0"/>
        <v>#REF!</v>
      </c>
      <c r="B12" s="39" t="s">
        <v>503</v>
      </c>
      <c r="C12" s="40" t="s">
        <v>504</v>
      </c>
      <c r="D12" s="41" t="s">
        <v>269</v>
      </c>
      <c r="E12" s="114" t="s">
        <v>558</v>
      </c>
      <c r="F12" s="43">
        <v>1200000</v>
      </c>
      <c r="G12" s="127">
        <v>44772</v>
      </c>
    </row>
    <row r="13" spans="1:7" ht="27" customHeight="1" x14ac:dyDescent="0.2">
      <c r="A13" s="125" t="e">
        <f t="shared" si="0"/>
        <v>#REF!</v>
      </c>
      <c r="B13" s="39" t="s">
        <v>318</v>
      </c>
      <c r="C13" s="40" t="s">
        <v>319</v>
      </c>
      <c r="D13" s="41" t="s">
        <v>266</v>
      </c>
      <c r="E13" s="114" t="s">
        <v>561</v>
      </c>
      <c r="F13" s="43">
        <v>2350000</v>
      </c>
      <c r="G13" s="127">
        <v>44772</v>
      </c>
    </row>
    <row r="14" spans="1:7" ht="21.75" customHeight="1" x14ac:dyDescent="0.2">
      <c r="A14" s="125" t="e">
        <f>#REF!+1</f>
        <v>#REF!</v>
      </c>
      <c r="B14" s="40" t="s">
        <v>575</v>
      </c>
      <c r="C14" s="40" t="s">
        <v>576</v>
      </c>
      <c r="D14" s="41" t="s">
        <v>266</v>
      </c>
      <c r="E14" s="114" t="s">
        <v>561</v>
      </c>
      <c r="F14" s="43">
        <v>2350000</v>
      </c>
      <c r="G14" s="127">
        <v>44772</v>
      </c>
    </row>
    <row r="15" spans="1:7" ht="38.25" customHeight="1" x14ac:dyDescent="0.2">
      <c r="A15" s="125" t="e">
        <f t="shared" si="0"/>
        <v>#REF!</v>
      </c>
      <c r="B15" s="40" t="s">
        <v>321</v>
      </c>
      <c r="C15" s="40" t="s">
        <v>322</v>
      </c>
      <c r="D15" s="42" t="s">
        <v>324</v>
      </c>
      <c r="E15" s="41" t="s">
        <v>561</v>
      </c>
      <c r="F15" s="43">
        <v>2350000</v>
      </c>
      <c r="G15" s="127">
        <v>44772</v>
      </c>
    </row>
    <row r="16" spans="1:7" ht="21.75" customHeight="1" x14ac:dyDescent="0.2">
      <c r="A16" s="125" t="e">
        <f>#REF!+1</f>
        <v>#REF!</v>
      </c>
      <c r="B16" s="39" t="s">
        <v>578</v>
      </c>
      <c r="C16" s="40" t="s">
        <v>366</v>
      </c>
      <c r="D16" s="42" t="s">
        <v>579</v>
      </c>
      <c r="E16" s="41" t="s">
        <v>577</v>
      </c>
      <c r="F16" s="43">
        <v>3000000</v>
      </c>
      <c r="G16" s="127">
        <v>44772</v>
      </c>
    </row>
    <row r="17" spans="1:7 16285:16296" ht="21.75" customHeight="1" x14ac:dyDescent="0.2">
      <c r="A17" s="125" t="e">
        <f t="shared" si="0"/>
        <v>#REF!</v>
      </c>
      <c r="B17" s="39" t="s">
        <v>580</v>
      </c>
      <c r="C17" s="40" t="s">
        <v>581</v>
      </c>
      <c r="D17" s="41" t="s">
        <v>266</v>
      </c>
      <c r="E17" s="114" t="s">
        <v>561</v>
      </c>
      <c r="F17" s="43">
        <v>1175000</v>
      </c>
      <c r="G17" s="127">
        <v>44772</v>
      </c>
    </row>
    <row r="18" spans="1:7 16285:16296" ht="21.75" customHeight="1" x14ac:dyDescent="0.2">
      <c r="A18" s="125" t="e">
        <f t="shared" si="0"/>
        <v>#REF!</v>
      </c>
      <c r="B18" s="39" t="s">
        <v>506</v>
      </c>
      <c r="C18" s="40" t="s">
        <v>507</v>
      </c>
      <c r="D18" s="41" t="s">
        <v>269</v>
      </c>
      <c r="E18" s="114" t="s">
        <v>558</v>
      </c>
      <c r="F18" s="43">
        <v>1200000</v>
      </c>
      <c r="G18" s="127">
        <v>44772</v>
      </c>
    </row>
    <row r="19" spans="1:7 16285:16296" ht="28.5" customHeight="1" x14ac:dyDescent="0.2">
      <c r="A19" s="125" t="e">
        <f>#REF!+1</f>
        <v>#REF!</v>
      </c>
      <c r="B19" s="40" t="s">
        <v>329</v>
      </c>
      <c r="C19" s="39" t="s">
        <v>331</v>
      </c>
      <c r="D19" s="43" t="s">
        <v>266</v>
      </c>
      <c r="E19" s="129" t="s">
        <v>561</v>
      </c>
      <c r="F19" s="43">
        <v>1175000</v>
      </c>
      <c r="G19" s="127">
        <v>44772</v>
      </c>
      <c r="XBI19" s="125"/>
      <c r="XBJ19" s="38"/>
      <c r="XBK19" s="39"/>
      <c r="XBL19" s="40"/>
      <c r="XBM19" s="40"/>
      <c r="XBN19" s="39"/>
      <c r="XBO19" s="41"/>
      <c r="XBP19" s="43"/>
      <c r="XBQ19" s="126"/>
      <c r="XBR19" s="128"/>
      <c r="XBS19" s="129"/>
      <c r="XBT19" s="129"/>
    </row>
    <row r="20" spans="1:7 16285:16296" ht="21.75" customHeight="1" x14ac:dyDescent="0.2">
      <c r="A20" s="125" t="e">
        <f t="shared" si="0"/>
        <v>#REF!</v>
      </c>
      <c r="B20" s="39" t="s">
        <v>582</v>
      </c>
      <c r="C20" s="40" t="s">
        <v>583</v>
      </c>
      <c r="D20" s="41" t="s">
        <v>266</v>
      </c>
      <c r="E20" s="114" t="s">
        <v>561</v>
      </c>
      <c r="F20" s="43">
        <v>2350000</v>
      </c>
      <c r="G20" s="127">
        <v>44772</v>
      </c>
    </row>
    <row r="21" spans="1:7 16285:16296" ht="21.75" customHeight="1" x14ac:dyDescent="0.2">
      <c r="A21" s="125" t="e">
        <f t="shared" si="0"/>
        <v>#REF!</v>
      </c>
      <c r="B21" s="39" t="s">
        <v>333</v>
      </c>
      <c r="C21" s="40" t="s">
        <v>335</v>
      </c>
      <c r="D21" s="41" t="s">
        <v>270</v>
      </c>
      <c r="E21" s="114" t="s">
        <v>561</v>
      </c>
      <c r="F21" s="43">
        <v>2350000</v>
      </c>
      <c r="G21" s="127">
        <v>44772</v>
      </c>
    </row>
    <row r="22" spans="1:7 16285:16296" ht="21.75" customHeight="1" x14ac:dyDescent="0.2">
      <c r="A22" s="125" t="e">
        <f t="shared" si="0"/>
        <v>#REF!</v>
      </c>
      <c r="B22" s="39" t="s">
        <v>337</v>
      </c>
      <c r="C22" s="40" t="s">
        <v>339</v>
      </c>
      <c r="D22" s="41" t="s">
        <v>266</v>
      </c>
      <c r="E22" s="114" t="s">
        <v>561</v>
      </c>
      <c r="F22" s="43">
        <v>2350000</v>
      </c>
      <c r="G22" s="127">
        <v>44772</v>
      </c>
    </row>
    <row r="23" spans="1:7 16285:16296" ht="21.75" customHeight="1" x14ac:dyDescent="0.2">
      <c r="A23" s="125" t="e">
        <f t="shared" si="0"/>
        <v>#REF!</v>
      </c>
      <c r="B23" s="39" t="s">
        <v>508</v>
      </c>
      <c r="C23" s="40" t="s">
        <v>509</v>
      </c>
      <c r="D23" s="41" t="s">
        <v>269</v>
      </c>
      <c r="E23" s="114" t="s">
        <v>558</v>
      </c>
      <c r="F23" s="43">
        <v>1200000</v>
      </c>
      <c r="G23" s="127">
        <v>44772</v>
      </c>
    </row>
    <row r="24" spans="1:7 16285:16296" ht="36" customHeight="1" x14ac:dyDescent="0.2">
      <c r="A24" s="125" t="e">
        <f t="shared" si="0"/>
        <v>#REF!</v>
      </c>
      <c r="B24" s="39" t="s">
        <v>341</v>
      </c>
      <c r="C24" s="40" t="s">
        <v>343</v>
      </c>
      <c r="D24" s="41" t="s">
        <v>270</v>
      </c>
      <c r="E24" s="114" t="s">
        <v>561</v>
      </c>
      <c r="F24" s="43">
        <v>1175000</v>
      </c>
      <c r="G24" s="127">
        <v>44772</v>
      </c>
    </row>
    <row r="25" spans="1:7 16285:16296" ht="21.75" customHeight="1" x14ac:dyDescent="0.2">
      <c r="A25" s="125" t="e">
        <f t="shared" si="0"/>
        <v>#REF!</v>
      </c>
      <c r="B25" s="39" t="s">
        <v>584</v>
      </c>
      <c r="C25" s="40" t="s">
        <v>585</v>
      </c>
      <c r="D25" s="41" t="s">
        <v>511</v>
      </c>
      <c r="E25" s="114" t="s">
        <v>571</v>
      </c>
      <c r="F25" s="43">
        <v>908526</v>
      </c>
      <c r="G25" s="127">
        <v>44772</v>
      </c>
    </row>
    <row r="26" spans="1:7 16285:16296" ht="27" customHeight="1" x14ac:dyDescent="0.2">
      <c r="A26" s="125" t="e">
        <f t="shared" si="0"/>
        <v>#REF!</v>
      </c>
      <c r="B26" s="39" t="s">
        <v>586</v>
      </c>
      <c r="C26" s="40" t="s">
        <v>587</v>
      </c>
      <c r="D26" s="41" t="s">
        <v>266</v>
      </c>
      <c r="E26" s="114" t="s">
        <v>561</v>
      </c>
      <c r="F26" s="43">
        <v>2350000</v>
      </c>
      <c r="G26" s="127">
        <v>44772</v>
      </c>
    </row>
    <row r="27" spans="1:7 16285:16296" ht="27.75" customHeight="1" x14ac:dyDescent="0.2">
      <c r="A27" s="125" t="e">
        <f t="shared" si="0"/>
        <v>#REF!</v>
      </c>
      <c r="B27" s="39" t="s">
        <v>588</v>
      </c>
      <c r="C27" s="40" t="s">
        <v>589</v>
      </c>
      <c r="D27" s="41" t="s">
        <v>266</v>
      </c>
      <c r="E27" s="114" t="s">
        <v>561</v>
      </c>
      <c r="F27" s="43">
        <v>2350000</v>
      </c>
      <c r="G27" s="127">
        <v>44772</v>
      </c>
    </row>
    <row r="28" spans="1:7 16285:16296" ht="36.75" customHeight="1" x14ac:dyDescent="0.2">
      <c r="A28" s="125" t="e">
        <f t="shared" si="0"/>
        <v>#REF!</v>
      </c>
      <c r="B28" s="39" t="s">
        <v>344</v>
      </c>
      <c r="C28" s="40" t="s">
        <v>345</v>
      </c>
      <c r="D28" s="41" t="s">
        <v>324</v>
      </c>
      <c r="E28" s="41" t="s">
        <v>561</v>
      </c>
      <c r="F28" s="43">
        <v>2350000</v>
      </c>
      <c r="G28" s="127">
        <v>44772</v>
      </c>
    </row>
    <row r="29" spans="1:7 16285:16296" ht="26.25" customHeight="1" x14ac:dyDescent="0.2">
      <c r="A29" s="125" t="e">
        <f t="shared" si="0"/>
        <v>#REF!</v>
      </c>
      <c r="B29" s="39" t="s">
        <v>344</v>
      </c>
      <c r="C29" s="40" t="s">
        <v>331</v>
      </c>
      <c r="D29" s="41" t="s">
        <v>270</v>
      </c>
      <c r="E29" s="114" t="s">
        <v>561</v>
      </c>
      <c r="F29" s="43">
        <v>2350000</v>
      </c>
      <c r="G29" s="127">
        <v>44772</v>
      </c>
    </row>
    <row r="30" spans="1:7 16285:16296" ht="26.25" customHeight="1" x14ac:dyDescent="0.2">
      <c r="A30" s="125" t="e">
        <f t="shared" si="0"/>
        <v>#REF!</v>
      </c>
      <c r="B30" s="39" t="s">
        <v>590</v>
      </c>
      <c r="C30" s="40" t="s">
        <v>591</v>
      </c>
      <c r="D30" s="114" t="s">
        <v>592</v>
      </c>
      <c r="E30" s="114" t="s">
        <v>558</v>
      </c>
      <c r="F30" s="43">
        <v>1500000</v>
      </c>
      <c r="G30" s="127">
        <v>44772</v>
      </c>
    </row>
    <row r="31" spans="1:7 16285:16296" ht="39.75" customHeight="1" x14ac:dyDescent="0.2">
      <c r="A31" s="125" t="e">
        <f t="shared" si="0"/>
        <v>#REF!</v>
      </c>
      <c r="B31" s="39" t="s">
        <v>348</v>
      </c>
      <c r="C31" s="40" t="s">
        <v>350</v>
      </c>
      <c r="D31" s="41" t="s">
        <v>351</v>
      </c>
      <c r="E31" s="114" t="s">
        <v>571</v>
      </c>
      <c r="F31" s="43">
        <v>1175000</v>
      </c>
      <c r="G31" s="127">
        <v>44772</v>
      </c>
    </row>
    <row r="32" spans="1:7 16285:16296" ht="27.75" customHeight="1" x14ac:dyDescent="0.2">
      <c r="A32" s="125" t="e">
        <f t="shared" si="0"/>
        <v>#REF!</v>
      </c>
      <c r="B32" s="39" t="s">
        <v>512</v>
      </c>
      <c r="C32" s="40" t="s">
        <v>514</v>
      </c>
      <c r="D32" s="41" t="s">
        <v>269</v>
      </c>
      <c r="E32" s="114" t="s">
        <v>558</v>
      </c>
      <c r="F32" s="43">
        <v>1100000</v>
      </c>
      <c r="G32" s="127">
        <v>44772</v>
      </c>
    </row>
    <row r="33" spans="1:7" ht="39.75" customHeight="1" x14ac:dyDescent="0.2">
      <c r="A33" s="125" t="e">
        <f t="shared" si="0"/>
        <v>#REF!</v>
      </c>
      <c r="B33" s="39" t="s">
        <v>515</v>
      </c>
      <c r="C33" s="40" t="s">
        <v>366</v>
      </c>
      <c r="D33" s="41" t="s">
        <v>511</v>
      </c>
      <c r="E33" s="114" t="s">
        <v>558</v>
      </c>
      <c r="F33" s="43">
        <v>908526</v>
      </c>
      <c r="G33" s="127">
        <v>44772</v>
      </c>
    </row>
    <row r="34" spans="1:7" ht="39.75" customHeight="1" x14ac:dyDescent="0.2">
      <c r="A34" s="125" t="e">
        <f t="shared" si="0"/>
        <v>#REF!</v>
      </c>
      <c r="B34" s="39" t="s">
        <v>518</v>
      </c>
      <c r="C34" s="40" t="s">
        <v>520</v>
      </c>
      <c r="D34" s="41" t="s">
        <v>269</v>
      </c>
      <c r="E34" s="114" t="s">
        <v>558</v>
      </c>
      <c r="F34" s="43">
        <v>1200000</v>
      </c>
      <c r="G34" s="127">
        <v>44772</v>
      </c>
    </row>
    <row r="35" spans="1:7" ht="21.75" customHeight="1" x14ac:dyDescent="0.2">
      <c r="A35" s="125" t="e">
        <f t="shared" si="0"/>
        <v>#REF!</v>
      </c>
      <c r="B35" s="39" t="s">
        <v>330</v>
      </c>
      <c r="C35" s="40" t="s">
        <v>523</v>
      </c>
      <c r="D35" s="41" t="s">
        <v>269</v>
      </c>
      <c r="E35" s="114" t="s">
        <v>558</v>
      </c>
      <c r="F35" s="43">
        <v>1200000</v>
      </c>
      <c r="G35" s="127">
        <v>44772</v>
      </c>
    </row>
    <row r="36" spans="1:7" ht="27.75" customHeight="1" x14ac:dyDescent="0.2">
      <c r="A36" s="125" t="e">
        <f t="shared" si="0"/>
        <v>#REF!</v>
      </c>
      <c r="B36" s="39" t="s">
        <v>330</v>
      </c>
      <c r="C36" s="40" t="s">
        <v>498</v>
      </c>
      <c r="D36" s="41" t="s">
        <v>593</v>
      </c>
      <c r="E36" s="114" t="s">
        <v>577</v>
      </c>
      <c r="F36" s="43">
        <v>1200000</v>
      </c>
      <c r="G36" s="127">
        <v>44772</v>
      </c>
    </row>
    <row r="37" spans="1:7" ht="21.75" customHeight="1" x14ac:dyDescent="0.2">
      <c r="A37" s="125" t="e">
        <f t="shared" si="0"/>
        <v>#REF!</v>
      </c>
      <c r="B37" s="39" t="s">
        <v>525</v>
      </c>
      <c r="C37" s="40" t="s">
        <v>526</v>
      </c>
      <c r="D37" s="41" t="s">
        <v>511</v>
      </c>
      <c r="E37" s="114" t="s">
        <v>558</v>
      </c>
      <c r="F37" s="43">
        <v>908526</v>
      </c>
      <c r="G37" s="127">
        <v>44772</v>
      </c>
    </row>
    <row r="38" spans="1:7" ht="52.5" customHeight="1" x14ac:dyDescent="0.2">
      <c r="A38" s="125" t="e">
        <f t="shared" si="0"/>
        <v>#REF!</v>
      </c>
      <c r="B38" s="39" t="s">
        <v>352</v>
      </c>
      <c r="C38" s="40" t="s">
        <v>353</v>
      </c>
      <c r="D38" s="41" t="s">
        <v>266</v>
      </c>
      <c r="E38" s="114" t="s">
        <v>561</v>
      </c>
      <c r="F38" s="43">
        <v>2350000</v>
      </c>
      <c r="G38" s="127">
        <v>44772</v>
      </c>
    </row>
    <row r="39" spans="1:7" ht="21.75" customHeight="1" x14ac:dyDescent="0.2">
      <c r="A39" s="125" t="e">
        <f t="shared" si="0"/>
        <v>#REF!</v>
      </c>
      <c r="B39" s="40" t="s">
        <v>355</v>
      </c>
      <c r="C39" s="40" t="s">
        <v>356</v>
      </c>
      <c r="D39" s="44" t="s">
        <v>270</v>
      </c>
      <c r="E39" s="130" t="s">
        <v>561</v>
      </c>
      <c r="F39" s="43">
        <v>2350000</v>
      </c>
      <c r="G39" s="127">
        <v>44772</v>
      </c>
    </row>
    <row r="40" spans="1:7" ht="33" customHeight="1" x14ac:dyDescent="0.2">
      <c r="A40" s="125" t="e">
        <f t="shared" si="0"/>
        <v>#REF!</v>
      </c>
      <c r="B40" s="40" t="s">
        <v>358</v>
      </c>
      <c r="C40" s="40" t="s">
        <v>359</v>
      </c>
      <c r="D40" s="42" t="s">
        <v>351</v>
      </c>
      <c r="E40" s="41" t="s">
        <v>571</v>
      </c>
      <c r="F40" s="43">
        <v>1762500</v>
      </c>
      <c r="G40" s="127">
        <v>44772</v>
      </c>
    </row>
    <row r="41" spans="1:7" ht="49.5" customHeight="1" x14ac:dyDescent="0.2">
      <c r="A41" s="125" t="e">
        <f>#REF!+1</f>
        <v>#REF!</v>
      </c>
      <c r="B41" s="39" t="s">
        <v>361</v>
      </c>
      <c r="C41" s="40" t="s">
        <v>362</v>
      </c>
      <c r="D41" s="41" t="s">
        <v>351</v>
      </c>
      <c r="E41" s="41" t="s">
        <v>571</v>
      </c>
      <c r="F41" s="43" t="s">
        <v>260</v>
      </c>
      <c r="G41" s="127">
        <v>44772</v>
      </c>
    </row>
    <row r="42" spans="1:7" ht="21.75" customHeight="1" x14ac:dyDescent="0.2">
      <c r="A42" s="125" t="e">
        <f t="shared" si="0"/>
        <v>#REF!</v>
      </c>
      <c r="B42" s="39" t="s">
        <v>595</v>
      </c>
      <c r="C42" s="40" t="s">
        <v>596</v>
      </c>
      <c r="D42" s="41" t="s">
        <v>597</v>
      </c>
      <c r="E42" s="114" t="s">
        <v>558</v>
      </c>
      <c r="F42" s="43">
        <v>1200000</v>
      </c>
      <c r="G42" s="127">
        <v>44772</v>
      </c>
    </row>
    <row r="43" spans="1:7" ht="21.75" customHeight="1" x14ac:dyDescent="0.2">
      <c r="A43" s="125" t="e">
        <f t="shared" si="0"/>
        <v>#REF!</v>
      </c>
      <c r="B43" s="39" t="s">
        <v>598</v>
      </c>
      <c r="C43" s="40" t="s">
        <v>599</v>
      </c>
      <c r="D43" s="42" t="s">
        <v>266</v>
      </c>
      <c r="E43" s="41" t="s">
        <v>561</v>
      </c>
      <c r="F43" s="43">
        <v>2350000</v>
      </c>
      <c r="G43" s="127">
        <v>44772</v>
      </c>
    </row>
    <row r="44" spans="1:7" ht="31.5" customHeight="1" x14ac:dyDescent="0.2">
      <c r="A44" s="125" t="e">
        <f t="shared" si="0"/>
        <v>#REF!</v>
      </c>
      <c r="B44" s="39" t="s">
        <v>528</v>
      </c>
      <c r="C44" s="40" t="s">
        <v>386</v>
      </c>
      <c r="D44" s="41" t="s">
        <v>269</v>
      </c>
      <c r="E44" s="114" t="s">
        <v>558</v>
      </c>
      <c r="F44" s="43">
        <v>1200000</v>
      </c>
      <c r="G44" s="127">
        <v>44772</v>
      </c>
    </row>
    <row r="45" spans="1:7" s="122" customFormat="1" ht="49.5" customHeight="1" x14ac:dyDescent="0.2">
      <c r="A45" s="125" t="e">
        <f>#REF!+1</f>
        <v>#REF!</v>
      </c>
      <c r="B45" s="111" t="s">
        <v>600</v>
      </c>
      <c r="C45" s="112" t="s">
        <v>315</v>
      </c>
      <c r="D45" s="113" t="s">
        <v>428</v>
      </c>
      <c r="E45" s="121" t="s">
        <v>571</v>
      </c>
      <c r="F45" s="123">
        <v>1125000</v>
      </c>
      <c r="G45" s="124">
        <v>44772</v>
      </c>
    </row>
    <row r="46" spans="1:7" ht="21.75" customHeight="1" x14ac:dyDescent="0.2">
      <c r="A46" s="125" t="e">
        <f>#REF!+1</f>
        <v>#REF!</v>
      </c>
      <c r="B46" s="39" t="s">
        <v>529</v>
      </c>
      <c r="C46" s="40" t="s">
        <v>365</v>
      </c>
      <c r="D46" s="41" t="s">
        <v>269</v>
      </c>
      <c r="E46" s="114" t="s">
        <v>558</v>
      </c>
      <c r="F46" s="43">
        <v>1200000</v>
      </c>
      <c r="G46" s="127">
        <v>44772</v>
      </c>
    </row>
    <row r="47" spans="1:7" ht="39" customHeight="1" x14ac:dyDescent="0.2">
      <c r="A47" s="125" t="e">
        <f t="shared" si="0"/>
        <v>#REF!</v>
      </c>
      <c r="B47" s="39" t="s">
        <v>601</v>
      </c>
      <c r="C47" s="40" t="s">
        <v>507</v>
      </c>
      <c r="D47" s="41" t="s">
        <v>266</v>
      </c>
      <c r="E47" s="114" t="s">
        <v>561</v>
      </c>
      <c r="F47" s="43">
        <v>2350000</v>
      </c>
      <c r="G47" s="127">
        <v>44772</v>
      </c>
    </row>
    <row r="48" spans="1:7" ht="21.75" customHeight="1" x14ac:dyDescent="0.2">
      <c r="A48" s="125" t="e">
        <f t="shared" si="0"/>
        <v>#REF!</v>
      </c>
      <c r="B48" s="39" t="s">
        <v>602</v>
      </c>
      <c r="C48" s="40" t="s">
        <v>603</v>
      </c>
      <c r="D48" s="41" t="s">
        <v>266</v>
      </c>
      <c r="E48" s="114" t="s">
        <v>561</v>
      </c>
      <c r="F48" s="43">
        <v>2350000</v>
      </c>
      <c r="G48" s="127">
        <v>44772</v>
      </c>
    </row>
    <row r="49" spans="1:7" ht="21.75" customHeight="1" x14ac:dyDescent="0.2">
      <c r="A49" s="125" t="e">
        <f t="shared" si="0"/>
        <v>#REF!</v>
      </c>
      <c r="B49" s="39" t="s">
        <v>532</v>
      </c>
      <c r="C49" s="40" t="s">
        <v>533</v>
      </c>
      <c r="D49" s="41" t="s">
        <v>511</v>
      </c>
      <c r="E49" s="114" t="s">
        <v>558</v>
      </c>
      <c r="F49" s="43">
        <v>908526</v>
      </c>
      <c r="G49" s="127">
        <v>44772</v>
      </c>
    </row>
    <row r="50" spans="1:7" ht="27.75" customHeight="1" x14ac:dyDescent="0.2">
      <c r="A50" s="125" t="e">
        <f>#REF!+1</f>
        <v>#REF!</v>
      </c>
      <c r="B50" s="39" t="s">
        <v>367</v>
      </c>
      <c r="C50" s="40" t="s">
        <v>308</v>
      </c>
      <c r="D50" s="41" t="s">
        <v>270</v>
      </c>
      <c r="E50" s="114" t="s">
        <v>561</v>
      </c>
      <c r="F50" s="43">
        <v>2350000</v>
      </c>
      <c r="G50" s="127">
        <v>44772</v>
      </c>
    </row>
    <row r="51" spans="1:7" ht="21.75" customHeight="1" x14ac:dyDescent="0.2">
      <c r="A51" s="125" t="e">
        <f t="shared" si="0"/>
        <v>#REF!</v>
      </c>
      <c r="B51" s="39" t="s">
        <v>608</v>
      </c>
      <c r="C51" s="40" t="s">
        <v>609</v>
      </c>
      <c r="D51" s="41" t="s">
        <v>266</v>
      </c>
      <c r="E51" s="114" t="s">
        <v>561</v>
      </c>
      <c r="F51" s="43">
        <v>2350000</v>
      </c>
      <c r="G51" s="127">
        <v>44772</v>
      </c>
    </row>
    <row r="52" spans="1:7" ht="21.75" customHeight="1" x14ac:dyDescent="0.2">
      <c r="A52" s="125" t="e">
        <f>#REF!+1</f>
        <v>#REF!</v>
      </c>
      <c r="B52" s="39" t="s">
        <v>612</v>
      </c>
      <c r="C52" s="40" t="s">
        <v>613</v>
      </c>
      <c r="D52" s="41" t="s">
        <v>269</v>
      </c>
      <c r="E52" s="114" t="s">
        <v>558</v>
      </c>
      <c r="F52" s="43">
        <v>1200000</v>
      </c>
      <c r="G52" s="127">
        <v>44772</v>
      </c>
    </row>
    <row r="53" spans="1:7" ht="32.25" customHeight="1" x14ac:dyDescent="0.2">
      <c r="A53" s="125" t="e">
        <f>#REF!+1</f>
        <v>#REF!</v>
      </c>
      <c r="B53" s="39" t="s">
        <v>372</v>
      </c>
      <c r="C53" s="40" t="s">
        <v>373</v>
      </c>
      <c r="D53" s="41" t="s">
        <v>266</v>
      </c>
      <c r="E53" s="114" t="s">
        <v>561</v>
      </c>
      <c r="F53" s="43">
        <v>2350000</v>
      </c>
      <c r="G53" s="127">
        <v>44772</v>
      </c>
    </row>
    <row r="54" spans="1:7" ht="21.75" customHeight="1" x14ac:dyDescent="0.2">
      <c r="A54" s="125" t="e">
        <f t="shared" ref="A54:A66" si="1">A53+1</f>
        <v>#REF!</v>
      </c>
      <c r="B54" s="39" t="s">
        <v>535</v>
      </c>
      <c r="C54" s="40" t="s">
        <v>390</v>
      </c>
      <c r="D54" s="41" t="s">
        <v>269</v>
      </c>
      <c r="E54" s="114" t="s">
        <v>558</v>
      </c>
      <c r="F54" s="43">
        <v>1200000</v>
      </c>
      <c r="G54" s="127">
        <v>44772</v>
      </c>
    </row>
    <row r="55" spans="1:7" s="144" customFormat="1" ht="21.75" customHeight="1" x14ac:dyDescent="0.2">
      <c r="A55" s="140" t="e">
        <f t="shared" si="1"/>
        <v>#REF!</v>
      </c>
      <c r="B55" s="141" t="s">
        <v>375</v>
      </c>
      <c r="C55" s="142" t="s">
        <v>376</v>
      </c>
      <c r="D55" s="143" t="s">
        <v>266</v>
      </c>
      <c r="E55" s="144" t="s">
        <v>561</v>
      </c>
      <c r="F55" s="145">
        <v>2350000</v>
      </c>
      <c r="G55" s="146">
        <v>44772</v>
      </c>
    </row>
    <row r="56" spans="1:7" ht="21.75" customHeight="1" x14ac:dyDescent="0.2">
      <c r="A56" s="125" t="e">
        <f t="shared" si="1"/>
        <v>#REF!</v>
      </c>
      <c r="B56" s="39" t="s">
        <v>378</v>
      </c>
      <c r="C56" s="40" t="s">
        <v>379</v>
      </c>
      <c r="D56" s="41" t="s">
        <v>324</v>
      </c>
      <c r="E56" s="114" t="s">
        <v>561</v>
      </c>
      <c r="F56" s="43">
        <v>1762500</v>
      </c>
      <c r="G56" s="127">
        <v>44772</v>
      </c>
    </row>
    <row r="57" spans="1:7" ht="21.75" customHeight="1" x14ac:dyDescent="0.2">
      <c r="A57" s="125" t="e">
        <f t="shared" si="1"/>
        <v>#REF!</v>
      </c>
      <c r="B57" s="39" t="s">
        <v>538</v>
      </c>
      <c r="C57" s="40" t="s">
        <v>308</v>
      </c>
      <c r="D57" s="41" t="s">
        <v>269</v>
      </c>
      <c r="E57" s="114" t="s">
        <v>558</v>
      </c>
      <c r="F57" s="43">
        <v>1200000</v>
      </c>
      <c r="G57" s="127">
        <v>44772</v>
      </c>
    </row>
    <row r="58" spans="1:7" ht="21.75" customHeight="1" x14ac:dyDescent="0.2">
      <c r="A58" s="125" t="e">
        <f t="shared" si="1"/>
        <v>#REF!</v>
      </c>
      <c r="B58" s="39" t="s">
        <v>540</v>
      </c>
      <c r="C58" s="40" t="s">
        <v>541</v>
      </c>
      <c r="D58" s="41" t="s">
        <v>269</v>
      </c>
      <c r="E58" s="41" t="s">
        <v>558</v>
      </c>
      <c r="F58" s="43">
        <v>1200000</v>
      </c>
      <c r="G58" s="127">
        <v>44772</v>
      </c>
    </row>
    <row r="59" spans="1:7" ht="21.75" customHeight="1" x14ac:dyDescent="0.2">
      <c r="A59" s="125" t="e">
        <f>#REF!+1</f>
        <v>#REF!</v>
      </c>
      <c r="B59" s="39" t="s">
        <v>615</v>
      </c>
      <c r="C59" s="40" t="s">
        <v>616</v>
      </c>
      <c r="D59" s="41" t="s">
        <v>266</v>
      </c>
      <c r="E59" s="114" t="s">
        <v>561</v>
      </c>
      <c r="F59" s="43">
        <v>2350000</v>
      </c>
      <c r="G59" s="127">
        <v>44772</v>
      </c>
    </row>
    <row r="60" spans="1:7" ht="21.75" customHeight="1" x14ac:dyDescent="0.2">
      <c r="A60" s="125" t="e">
        <f t="shared" si="1"/>
        <v>#REF!</v>
      </c>
      <c r="B60" s="40" t="s">
        <v>617</v>
      </c>
      <c r="C60" s="40" t="s">
        <v>360</v>
      </c>
      <c r="D60" s="41" t="s">
        <v>266</v>
      </c>
      <c r="E60" s="114" t="s">
        <v>561</v>
      </c>
      <c r="F60" s="43">
        <v>2350000</v>
      </c>
      <c r="G60" s="127">
        <v>44772</v>
      </c>
    </row>
    <row r="61" spans="1:7" ht="21.75" customHeight="1" x14ac:dyDescent="0.2">
      <c r="A61" s="125" t="e">
        <f t="shared" si="1"/>
        <v>#REF!</v>
      </c>
      <c r="B61" s="40" t="s">
        <v>381</v>
      </c>
      <c r="C61" s="40" t="s">
        <v>383</v>
      </c>
      <c r="D61" s="41" t="s">
        <v>266</v>
      </c>
      <c r="E61" s="114" t="s">
        <v>561</v>
      </c>
      <c r="F61" s="43">
        <v>2350000</v>
      </c>
      <c r="G61" s="127">
        <v>44772</v>
      </c>
    </row>
    <row r="62" spans="1:7" s="122" customFormat="1" ht="24" customHeight="1" x14ac:dyDescent="0.2">
      <c r="A62" s="125" t="e">
        <f t="shared" si="1"/>
        <v>#REF!</v>
      </c>
      <c r="B62" s="111" t="s">
        <v>618</v>
      </c>
      <c r="C62" s="112" t="s">
        <v>509</v>
      </c>
      <c r="D62" s="147" t="s">
        <v>266</v>
      </c>
      <c r="E62" s="122" t="s">
        <v>561</v>
      </c>
      <c r="F62" s="123">
        <v>1175000</v>
      </c>
      <c r="G62" s="124">
        <v>44772</v>
      </c>
    </row>
    <row r="63" spans="1:7" s="151" customFormat="1" ht="24" customHeight="1" x14ac:dyDescent="0.2">
      <c r="A63" s="125" t="e">
        <f t="shared" si="1"/>
        <v>#REF!</v>
      </c>
      <c r="B63" s="148" t="s">
        <v>556</v>
      </c>
      <c r="C63" s="149" t="s">
        <v>320</v>
      </c>
      <c r="D63" s="150" t="s">
        <v>496</v>
      </c>
      <c r="F63" s="152">
        <v>1300000</v>
      </c>
      <c r="G63" s="153">
        <v>44772</v>
      </c>
    </row>
    <row r="64" spans="1:7" ht="25.5" customHeight="1" x14ac:dyDescent="0.2">
      <c r="A64" s="125" t="e">
        <f t="shared" si="1"/>
        <v>#REF!</v>
      </c>
      <c r="B64" s="40" t="s">
        <v>385</v>
      </c>
      <c r="C64" s="40" t="s">
        <v>386</v>
      </c>
      <c r="D64" s="46" t="s">
        <v>317</v>
      </c>
      <c r="E64" s="41" t="s">
        <v>571</v>
      </c>
      <c r="F64" s="43">
        <v>1175000</v>
      </c>
      <c r="G64" s="127">
        <v>44772</v>
      </c>
    </row>
    <row r="65" spans="1:7" ht="27" customHeight="1" x14ac:dyDescent="0.2">
      <c r="A65" s="125" t="e">
        <f t="shared" si="1"/>
        <v>#REF!</v>
      </c>
      <c r="B65" s="40" t="s">
        <v>385</v>
      </c>
      <c r="C65" s="40" t="s">
        <v>388</v>
      </c>
      <c r="D65" s="41" t="s">
        <v>324</v>
      </c>
      <c r="E65" s="114" t="s">
        <v>561</v>
      </c>
      <c r="F65" s="43">
        <v>1762500</v>
      </c>
      <c r="G65" s="127">
        <v>44772</v>
      </c>
    </row>
    <row r="66" spans="1:7" ht="27.75" customHeight="1" x14ac:dyDescent="0.2">
      <c r="A66" s="125" t="e">
        <f t="shared" si="1"/>
        <v>#REF!</v>
      </c>
      <c r="B66" s="39" t="s">
        <v>311</v>
      </c>
      <c r="C66" s="40" t="s">
        <v>390</v>
      </c>
      <c r="D66" s="42" t="s">
        <v>270</v>
      </c>
      <c r="E66" s="41" t="s">
        <v>561</v>
      </c>
      <c r="F66" s="43">
        <v>2350000</v>
      </c>
      <c r="G66" s="127">
        <v>44772</v>
      </c>
    </row>
    <row r="67" spans="1:7" ht="21.75" customHeight="1" x14ac:dyDescent="0.2">
      <c r="D67" s="46"/>
      <c r="E67" s="133"/>
    </row>
    <row r="68" spans="1:7" ht="21.75" customHeight="1" x14ac:dyDescent="0.2">
      <c r="D68" s="46"/>
      <c r="E68" s="133"/>
    </row>
    <row r="69" spans="1:7" ht="21.75" customHeight="1" x14ac:dyDescent="0.2">
      <c r="D69" s="46"/>
      <c r="E69" s="133"/>
    </row>
    <row r="70" spans="1:7" ht="21.75" customHeight="1" x14ac:dyDescent="0.2">
      <c r="B70" s="116"/>
      <c r="C70" s="116"/>
      <c r="D70" s="134"/>
      <c r="E70" s="135"/>
      <c r="F70" s="136"/>
      <c r="G70" s="135"/>
    </row>
    <row r="71" spans="1:7" ht="21.75" customHeight="1" x14ac:dyDescent="0.2">
      <c r="B71" s="116"/>
      <c r="C71" s="116"/>
      <c r="D71" s="134"/>
      <c r="E71" s="135"/>
      <c r="F71" s="136"/>
      <c r="G71" s="135"/>
    </row>
    <row r="72" spans="1:7" ht="21.75" customHeight="1" x14ac:dyDescent="0.2">
      <c r="B72" s="116"/>
      <c r="C72" s="116"/>
      <c r="D72" s="134"/>
      <c r="E72" s="135"/>
      <c r="F72" s="136"/>
      <c r="G72" s="135"/>
    </row>
    <row r="73" spans="1:7" ht="21.75" customHeight="1" x14ac:dyDescent="0.2">
      <c r="B73" s="116"/>
      <c r="C73" s="116"/>
      <c r="D73" s="134"/>
      <c r="E73" s="135"/>
      <c r="F73" s="136"/>
      <c r="G73" s="135"/>
    </row>
    <row r="74" spans="1:7" ht="21.75" customHeight="1" x14ac:dyDescent="0.2">
      <c r="B74" s="116"/>
      <c r="C74" s="116"/>
      <c r="D74" s="134"/>
      <c r="E74" s="135"/>
      <c r="F74" s="136"/>
      <c r="G74" s="135"/>
    </row>
    <row r="75" spans="1:7" ht="21.75" customHeight="1" x14ac:dyDescent="0.2">
      <c r="B75" s="116"/>
      <c r="C75" s="116"/>
      <c r="D75" s="134"/>
      <c r="E75" s="135"/>
      <c r="F75" s="136"/>
      <c r="G75" s="135"/>
    </row>
    <row r="76" spans="1:7" ht="21.75" customHeight="1" x14ac:dyDescent="0.2">
      <c r="B76" s="116"/>
      <c r="C76" s="116"/>
      <c r="D76" s="134"/>
      <c r="E76" s="135"/>
      <c r="F76" s="136"/>
      <c r="G76" s="135"/>
    </row>
    <row r="77" spans="1:7" ht="21.75" customHeight="1" x14ac:dyDescent="0.2">
      <c r="B77" s="116"/>
      <c r="C77" s="116"/>
      <c r="D77" s="134"/>
      <c r="E77" s="135"/>
      <c r="F77" s="136"/>
      <c r="G77" s="135"/>
    </row>
    <row r="78" spans="1:7" ht="21.75" customHeight="1" x14ac:dyDescent="0.2">
      <c r="B78" s="116"/>
      <c r="C78" s="116"/>
      <c r="D78" s="134"/>
      <c r="E78" s="135"/>
      <c r="F78" s="136"/>
      <c r="G78" s="135"/>
    </row>
    <row r="79" spans="1:7" ht="21.75" customHeight="1" x14ac:dyDescent="0.2">
      <c r="B79" s="116"/>
      <c r="C79" s="116"/>
      <c r="D79" s="134"/>
      <c r="E79" s="135"/>
      <c r="F79" s="136"/>
      <c r="G79" s="135"/>
    </row>
    <row r="80" spans="1:7" ht="21.75" customHeight="1" x14ac:dyDescent="0.2">
      <c r="B80" s="116"/>
      <c r="C80" s="116"/>
      <c r="D80" s="134"/>
      <c r="E80" s="135"/>
      <c r="F80" s="136"/>
      <c r="G80" s="135"/>
    </row>
    <row r="81" spans="1:7" ht="21.75" customHeight="1" x14ac:dyDescent="0.2">
      <c r="B81" s="116"/>
      <c r="C81" s="116"/>
      <c r="D81" s="134"/>
      <c r="E81" s="135"/>
      <c r="F81" s="136"/>
      <c r="G81" s="135"/>
    </row>
    <row r="82" spans="1:7" ht="21.75" customHeight="1" x14ac:dyDescent="0.2">
      <c r="B82" s="116"/>
      <c r="C82" s="116"/>
      <c r="D82" s="134"/>
      <c r="E82" s="135"/>
      <c r="F82" s="136"/>
      <c r="G82" s="135"/>
    </row>
    <row r="83" spans="1:7" ht="21.75" customHeight="1" x14ac:dyDescent="0.2">
      <c r="B83" s="116"/>
      <c r="C83" s="116"/>
      <c r="D83" s="134"/>
      <c r="E83" s="135"/>
      <c r="F83" s="136"/>
      <c r="G83" s="135"/>
    </row>
    <row r="84" spans="1:7" ht="21.75" customHeight="1" x14ac:dyDescent="0.2">
      <c r="B84" s="116"/>
      <c r="C84" s="116"/>
      <c r="D84" s="134"/>
      <c r="E84" s="135"/>
      <c r="F84" s="136"/>
      <c r="G84" s="135"/>
    </row>
    <row r="85" spans="1:7" ht="21.75" customHeight="1" x14ac:dyDescent="0.2">
      <c r="B85" s="116"/>
      <c r="C85" s="116"/>
      <c r="D85" s="134"/>
      <c r="E85" s="135"/>
      <c r="F85" s="136"/>
      <c r="G85" s="135"/>
    </row>
    <row r="86" spans="1:7" ht="21.75" customHeight="1" x14ac:dyDescent="0.2">
      <c r="B86" s="116"/>
      <c r="C86" s="116"/>
      <c r="D86" s="134"/>
      <c r="E86" s="135"/>
      <c r="F86" s="136"/>
      <c r="G86" s="135"/>
    </row>
    <row r="87" spans="1:7" ht="21.75" customHeight="1" x14ac:dyDescent="0.2">
      <c r="A87" s="137"/>
      <c r="B87" s="45"/>
      <c r="C87" s="45"/>
      <c r="D87" s="46"/>
      <c r="E87" s="133"/>
      <c r="G87" s="132"/>
    </row>
    <row r="88" spans="1:7" ht="21.75" customHeight="1" x14ac:dyDescent="0.2">
      <c r="A88" s="137"/>
      <c r="B88" s="45"/>
      <c r="C88" s="45"/>
      <c r="D88" s="46"/>
      <c r="E88" s="133"/>
      <c r="G88" s="132"/>
    </row>
    <row r="89" spans="1:7" ht="21.75" customHeight="1" x14ac:dyDescent="0.2">
      <c r="B89" s="45"/>
      <c r="C89" s="45"/>
      <c r="D89" s="46"/>
      <c r="E89" s="133"/>
      <c r="G89" s="132"/>
    </row>
    <row r="90" spans="1:7" ht="21.75" customHeight="1" x14ac:dyDescent="0.2">
      <c r="A90" s="132"/>
      <c r="B90" s="138"/>
      <c r="C90" s="138"/>
      <c r="D90" s="46"/>
      <c r="E90" s="133"/>
      <c r="G90" s="132"/>
    </row>
    <row r="91" spans="1:7" ht="21.75" customHeight="1" x14ac:dyDescent="0.2">
      <c r="A91" s="132"/>
      <c r="B91" s="45"/>
      <c r="C91" s="45"/>
      <c r="D91" s="46"/>
      <c r="E91" s="133"/>
      <c r="G91" s="132"/>
    </row>
    <row r="92" spans="1:7" ht="21.75" customHeight="1" x14ac:dyDescent="0.2">
      <c r="A92" s="132"/>
      <c r="B92" s="45"/>
      <c r="C92" s="45"/>
      <c r="D92" s="46"/>
      <c r="E92" s="133"/>
      <c r="G92" s="132"/>
    </row>
    <row r="93" spans="1:7" ht="21.75" customHeight="1" x14ac:dyDescent="0.2">
      <c r="A93" s="132"/>
      <c r="B93" s="45"/>
      <c r="C93" s="45"/>
      <c r="D93" s="46"/>
      <c r="E93" s="133"/>
    </row>
    <row r="94" spans="1:7" ht="21.75" customHeight="1" x14ac:dyDescent="0.2">
      <c r="A94" s="132"/>
      <c r="B94" s="45"/>
      <c r="C94" s="45"/>
      <c r="D94" s="46"/>
      <c r="E94" s="133"/>
    </row>
    <row r="95" spans="1:7" ht="21.75" customHeight="1" x14ac:dyDescent="0.2">
      <c r="A95" s="132"/>
      <c r="B95" s="45"/>
      <c r="C95" s="45"/>
      <c r="D95" s="46"/>
      <c r="E95" s="133"/>
    </row>
    <row r="96" spans="1:7" ht="21.75" customHeight="1" x14ac:dyDescent="0.2">
      <c r="A96" s="132"/>
      <c r="B96" s="45"/>
      <c r="C96" s="45"/>
      <c r="D96" s="46"/>
      <c r="E96" s="133"/>
    </row>
    <row r="97" spans="1:5" ht="21.75" customHeight="1" x14ac:dyDescent="0.2">
      <c r="A97" s="132"/>
      <c r="B97" s="45"/>
      <c r="C97" s="45"/>
      <c r="D97" s="46"/>
      <c r="E97" s="133"/>
    </row>
    <row r="98" spans="1:5" ht="21.75" customHeight="1" x14ac:dyDescent="0.2">
      <c r="A98" s="132"/>
      <c r="B98" s="45"/>
      <c r="C98" s="45"/>
      <c r="D98" s="46"/>
      <c r="E98" s="133"/>
    </row>
    <row r="99" spans="1:5" ht="21.75" customHeight="1" x14ac:dyDescent="0.2">
      <c r="A99" s="132"/>
      <c r="B99" s="45"/>
      <c r="C99" s="45"/>
      <c r="D99" s="46"/>
      <c r="E99" s="133"/>
    </row>
    <row r="100" spans="1:5" ht="21.75" customHeight="1" x14ac:dyDescent="0.2">
      <c r="A100" s="132"/>
      <c r="B100" s="45"/>
      <c r="C100" s="45"/>
      <c r="D100" s="46"/>
      <c r="E100" s="133"/>
    </row>
    <row r="101" spans="1:5" ht="21.75" customHeight="1" x14ac:dyDescent="0.2">
      <c r="A101" s="132"/>
      <c r="B101" s="45"/>
      <c r="C101" s="45"/>
      <c r="D101" s="46"/>
      <c r="E101" s="133"/>
    </row>
    <row r="102" spans="1:5" ht="21.75" customHeight="1" x14ac:dyDescent="0.2">
      <c r="A102" s="132"/>
      <c r="B102" s="45"/>
      <c r="C102" s="45"/>
      <c r="D102" s="46"/>
      <c r="E102" s="133"/>
    </row>
    <row r="103" spans="1:5" ht="21.75" customHeight="1" x14ac:dyDescent="0.2">
      <c r="A103" s="132"/>
      <c r="B103" s="45"/>
      <c r="C103" s="45"/>
      <c r="D103" s="46"/>
      <c r="E103" s="133"/>
    </row>
    <row r="104" spans="1:5" ht="21.75" customHeight="1" x14ac:dyDescent="0.2">
      <c r="A104" s="132"/>
      <c r="B104" s="45"/>
      <c r="C104" s="45"/>
      <c r="D104" s="46"/>
      <c r="E104" s="133"/>
    </row>
    <row r="105" spans="1:5" ht="21.75" customHeight="1" x14ac:dyDescent="0.2">
      <c r="A105" s="132"/>
      <c r="B105" s="45"/>
      <c r="C105" s="45"/>
      <c r="D105" s="46"/>
      <c r="E105" s="133"/>
    </row>
    <row r="106" spans="1:5" ht="21.75" customHeight="1" x14ac:dyDescent="0.2">
      <c r="A106" s="132"/>
      <c r="B106" s="45"/>
      <c r="C106" s="45"/>
      <c r="D106" s="46"/>
      <c r="E106" s="133"/>
    </row>
    <row r="107" spans="1:5" ht="21.75" customHeight="1" x14ac:dyDescent="0.2">
      <c r="A107" s="132"/>
      <c r="B107" s="45"/>
      <c r="C107" s="45"/>
      <c r="D107" s="46"/>
      <c r="E107" s="133"/>
    </row>
    <row r="108" spans="1:5" ht="21.75" customHeight="1" x14ac:dyDescent="0.2">
      <c r="A108" s="132"/>
      <c r="B108" s="45"/>
      <c r="C108" s="45"/>
      <c r="D108" s="46"/>
      <c r="E108" s="133"/>
    </row>
    <row r="109" spans="1:5" ht="21.75" customHeight="1" x14ac:dyDescent="0.2">
      <c r="A109" s="132"/>
      <c r="B109" s="45"/>
      <c r="C109" s="45"/>
      <c r="D109" s="46"/>
      <c r="E109" s="133"/>
    </row>
    <row r="110" spans="1:5" ht="21.75" customHeight="1" x14ac:dyDescent="0.2">
      <c r="A110" s="132"/>
      <c r="B110" s="45"/>
      <c r="C110" s="45"/>
      <c r="D110" s="46"/>
      <c r="E110" s="133"/>
    </row>
    <row r="111" spans="1:5" ht="21.75" customHeight="1" x14ac:dyDescent="0.2">
      <c r="A111" s="132"/>
      <c r="B111" s="45"/>
      <c r="C111" s="45"/>
      <c r="D111" s="46"/>
      <c r="E111" s="133"/>
    </row>
    <row r="112" spans="1:5" ht="21.75" customHeight="1" x14ac:dyDescent="0.2">
      <c r="A112" s="132"/>
      <c r="B112" s="45"/>
      <c r="C112" s="45"/>
      <c r="D112" s="46"/>
      <c r="E112" s="133"/>
    </row>
    <row r="113" spans="1:7" ht="21.75" customHeight="1" x14ac:dyDescent="0.2">
      <c r="A113" s="132"/>
      <c r="B113" s="45"/>
      <c r="C113" s="45"/>
      <c r="D113" s="46"/>
      <c r="E113" s="133"/>
    </row>
    <row r="114" spans="1:7" ht="21.75" customHeight="1" x14ac:dyDescent="0.2">
      <c r="A114" s="132"/>
      <c r="B114" s="45"/>
      <c r="C114" s="45"/>
      <c r="D114" s="46"/>
      <c r="E114" s="133"/>
    </row>
    <row r="115" spans="1:7" ht="21.75" customHeight="1" x14ac:dyDescent="0.2">
      <c r="A115" s="132"/>
      <c r="B115" s="45"/>
      <c r="C115" s="45"/>
      <c r="D115" s="46"/>
      <c r="E115" s="133"/>
    </row>
    <row r="116" spans="1:7" ht="21.75" customHeight="1" x14ac:dyDescent="0.2">
      <c r="A116" s="132"/>
      <c r="B116" s="45"/>
      <c r="C116" s="45"/>
      <c r="D116" s="46"/>
      <c r="E116" s="133"/>
      <c r="G116" s="132"/>
    </row>
    <row r="117" spans="1:7" ht="21.75" customHeight="1" x14ac:dyDescent="0.2">
      <c r="A117" s="114"/>
      <c r="D117" s="46"/>
      <c r="E117" s="133"/>
    </row>
    <row r="118" spans="1:7" ht="21.75" customHeight="1" x14ac:dyDescent="0.2">
      <c r="A118" s="132"/>
      <c r="B118" s="45"/>
      <c r="C118" s="45"/>
      <c r="D118" s="46"/>
      <c r="E118" s="133"/>
      <c r="G118" s="132"/>
    </row>
    <row r="119" spans="1:7" ht="21.75" customHeight="1" x14ac:dyDescent="0.2">
      <c r="A119" s="132"/>
      <c r="B119" s="45"/>
      <c r="C119" s="45"/>
      <c r="D119" s="46"/>
      <c r="E119" s="133"/>
      <c r="G119" s="132"/>
    </row>
    <row r="120" spans="1:7" ht="21.75" customHeight="1" x14ac:dyDescent="0.2">
      <c r="A120" s="132"/>
      <c r="B120" s="45"/>
      <c r="C120" s="45"/>
      <c r="D120" s="46"/>
      <c r="E120" s="133"/>
      <c r="G120" s="132"/>
    </row>
    <row r="121" spans="1:7" ht="21.75" customHeight="1" x14ac:dyDescent="0.2">
      <c r="A121" s="132"/>
      <c r="B121" s="45"/>
      <c r="C121" s="45"/>
      <c r="D121" s="46"/>
      <c r="E121" s="133"/>
      <c r="G121" s="132"/>
    </row>
    <row r="122" spans="1:7" ht="21.75" customHeight="1" x14ac:dyDescent="0.2">
      <c r="A122" s="132"/>
      <c r="B122" s="45"/>
      <c r="C122" s="45"/>
      <c r="D122" s="46"/>
      <c r="E122" s="133"/>
      <c r="G122" s="132"/>
    </row>
    <row r="123" spans="1:7" ht="21.75" customHeight="1" x14ac:dyDescent="0.2">
      <c r="A123" s="132"/>
      <c r="B123" s="45"/>
      <c r="C123" s="45"/>
      <c r="D123" s="46"/>
      <c r="E123" s="133"/>
      <c r="G123" s="132"/>
    </row>
    <row r="124" spans="1:7" ht="21.75" customHeight="1" x14ac:dyDescent="0.2">
      <c r="A124" s="132"/>
      <c r="B124" s="45"/>
      <c r="C124" s="45"/>
      <c r="D124" s="46"/>
      <c r="E124" s="133"/>
      <c r="G124" s="132"/>
    </row>
    <row r="125" spans="1:7" ht="21.75" customHeight="1" x14ac:dyDescent="0.2">
      <c r="A125" s="132"/>
      <c r="B125" s="45"/>
      <c r="C125" s="45"/>
      <c r="D125" s="46"/>
      <c r="E125" s="133"/>
      <c r="G125" s="132"/>
    </row>
    <row r="126" spans="1:7" ht="21.75" customHeight="1" x14ac:dyDescent="0.2">
      <c r="A126" s="132"/>
      <c r="B126" s="45"/>
      <c r="C126" s="45"/>
      <c r="D126" s="46"/>
      <c r="E126" s="133"/>
      <c r="G126" s="132"/>
    </row>
    <row r="127" spans="1:7" ht="21.75" customHeight="1" x14ac:dyDescent="0.2">
      <c r="A127" s="132"/>
      <c r="B127" s="45"/>
      <c r="C127" s="45"/>
      <c r="D127" s="46"/>
      <c r="E127" s="133"/>
      <c r="G127" s="132"/>
    </row>
    <row r="128" spans="1:7" ht="21.75" customHeight="1" x14ac:dyDescent="0.2">
      <c r="A128" s="132"/>
      <c r="B128" s="45"/>
      <c r="C128" s="45"/>
      <c r="D128" s="46"/>
      <c r="E128" s="133"/>
      <c r="G128" s="132"/>
    </row>
    <row r="129" spans="1:7" ht="21.75" customHeight="1" x14ac:dyDescent="0.2">
      <c r="A129" s="132"/>
      <c r="B129" s="45"/>
      <c r="C129" s="45"/>
      <c r="D129" s="46"/>
      <c r="E129" s="133"/>
      <c r="G129" s="132"/>
    </row>
    <row r="130" spans="1:7" ht="21.75" customHeight="1" x14ac:dyDescent="0.2">
      <c r="A130" s="132"/>
      <c r="B130" s="45"/>
      <c r="C130" s="45"/>
      <c r="D130" s="46"/>
      <c r="E130" s="133"/>
      <c r="G130" s="132"/>
    </row>
    <row r="131" spans="1:7" ht="21.75" customHeight="1" x14ac:dyDescent="0.2">
      <c r="A131" s="132"/>
      <c r="B131" s="45"/>
      <c r="C131" s="45"/>
      <c r="D131" s="46"/>
      <c r="E131" s="133"/>
      <c r="G131" s="132"/>
    </row>
    <row r="132" spans="1:7" ht="21.75" customHeight="1" x14ac:dyDescent="0.2">
      <c r="A132" s="137"/>
      <c r="B132" s="45"/>
      <c r="C132" s="45"/>
      <c r="D132" s="46"/>
      <c r="E132" s="133"/>
      <c r="G132" s="132"/>
    </row>
    <row r="133" spans="1:7" ht="21.75" customHeight="1" x14ac:dyDescent="0.2">
      <c r="A133" s="137"/>
      <c r="B133" s="45"/>
      <c r="C133" s="45"/>
      <c r="D133" s="46"/>
      <c r="E133" s="133"/>
      <c r="G133" s="132"/>
    </row>
    <row r="134" spans="1:7" ht="21.75" customHeight="1" x14ac:dyDescent="0.2">
      <c r="A134" s="137"/>
      <c r="B134" s="45"/>
      <c r="C134" s="45"/>
      <c r="D134" s="46"/>
      <c r="E134" s="133"/>
      <c r="G134" s="132"/>
    </row>
    <row r="135" spans="1:7" ht="21.75" customHeight="1" x14ac:dyDescent="0.2">
      <c r="A135" s="132"/>
      <c r="B135" s="45"/>
      <c r="C135" s="45"/>
      <c r="D135" s="46"/>
      <c r="E135" s="133"/>
      <c r="G135" s="132"/>
    </row>
    <row r="136" spans="1:7" ht="21.75" customHeight="1" x14ac:dyDescent="0.2">
      <c r="A136" s="132"/>
      <c r="B136" s="45"/>
      <c r="C136" s="45"/>
      <c r="D136" s="46"/>
      <c r="E136" s="133"/>
      <c r="G136" s="132"/>
    </row>
    <row r="137" spans="1:7" ht="21.75" customHeight="1" x14ac:dyDescent="0.2">
      <c r="A137" s="132"/>
      <c r="B137" s="45"/>
      <c r="C137" s="45"/>
      <c r="D137" s="46"/>
      <c r="E137" s="133"/>
      <c r="G137" s="132"/>
    </row>
    <row r="138" spans="1:7" ht="21.75" customHeight="1" x14ac:dyDescent="0.2">
      <c r="A138" s="137"/>
      <c r="B138" s="45"/>
      <c r="C138" s="45"/>
      <c r="D138" s="46"/>
      <c r="E138" s="133"/>
      <c r="G138" s="132"/>
    </row>
    <row r="139" spans="1:7" ht="21.75" customHeight="1" x14ac:dyDescent="0.2">
      <c r="A139" s="137"/>
      <c r="B139" s="45"/>
      <c r="C139" s="45"/>
      <c r="D139" s="46"/>
      <c r="E139" s="133"/>
      <c r="G139" s="132"/>
    </row>
    <row r="140" spans="1:7" ht="21.75" customHeight="1" x14ac:dyDescent="0.2">
      <c r="A140" s="137"/>
      <c r="B140" s="45"/>
      <c r="C140" s="45"/>
      <c r="D140" s="46"/>
      <c r="E140" s="133"/>
      <c r="G140" s="132"/>
    </row>
    <row r="141" spans="1:7" ht="21.75" customHeight="1" x14ac:dyDescent="0.2">
      <c r="A141" s="137"/>
      <c r="B141" s="45"/>
      <c r="C141" s="45"/>
      <c r="D141" s="46"/>
      <c r="E141" s="133"/>
      <c r="G141" s="132"/>
    </row>
    <row r="142" spans="1:7" ht="21.75" customHeight="1" x14ac:dyDescent="0.2">
      <c r="A142" s="137"/>
      <c r="B142" s="45"/>
      <c r="C142" s="45"/>
      <c r="D142" s="46"/>
      <c r="E142" s="133"/>
      <c r="G142" s="132"/>
    </row>
    <row r="143" spans="1:7" ht="21.75" customHeight="1" x14ac:dyDescent="0.2">
      <c r="A143" s="137"/>
      <c r="B143" s="45"/>
      <c r="C143" s="45"/>
      <c r="D143" s="46"/>
      <c r="E143" s="133"/>
      <c r="G143" s="132"/>
    </row>
    <row r="144" spans="1:7" ht="21.75" customHeight="1" x14ac:dyDescent="0.2">
      <c r="A144" s="137"/>
      <c r="B144" s="45"/>
      <c r="C144" s="45"/>
      <c r="D144" s="46"/>
      <c r="E144" s="133"/>
      <c r="G144" s="132"/>
    </row>
    <row r="145" spans="1:7" ht="21.75" customHeight="1" x14ac:dyDescent="0.2">
      <c r="A145" s="137"/>
      <c r="B145" s="45"/>
      <c r="C145" s="45"/>
      <c r="D145" s="46"/>
      <c r="E145" s="133"/>
      <c r="G145" s="132"/>
    </row>
    <row r="146" spans="1:7" ht="21.75" customHeight="1" x14ac:dyDescent="0.2">
      <c r="A146" s="137"/>
      <c r="B146" s="45"/>
      <c r="C146" s="45"/>
      <c r="D146" s="46"/>
      <c r="E146" s="133"/>
      <c r="G146" s="132"/>
    </row>
    <row r="147" spans="1:7" ht="21.75" customHeight="1" x14ac:dyDescent="0.2">
      <c r="A147" s="137"/>
      <c r="B147" s="45"/>
      <c r="C147" s="45"/>
      <c r="D147" s="46"/>
      <c r="E147" s="133"/>
      <c r="G147" s="132"/>
    </row>
    <row r="148" spans="1:7" ht="21.75" customHeight="1" x14ac:dyDescent="0.2">
      <c r="A148" s="137"/>
      <c r="B148" s="45"/>
      <c r="C148" s="45"/>
      <c r="D148" s="46"/>
      <c r="E148" s="133"/>
      <c r="G148" s="132"/>
    </row>
    <row r="149" spans="1:7" ht="21.75" customHeight="1" x14ac:dyDescent="0.2">
      <c r="A149" s="137"/>
      <c r="B149" s="45"/>
      <c r="C149" s="45"/>
      <c r="D149" s="46"/>
      <c r="E149" s="133"/>
      <c r="G149" s="132"/>
    </row>
    <row r="150" spans="1:7" ht="21.75" customHeight="1" x14ac:dyDescent="0.2">
      <c r="A150" s="137"/>
      <c r="B150" s="45"/>
      <c r="C150" s="45"/>
      <c r="D150" s="46"/>
      <c r="E150" s="133"/>
      <c r="G150" s="132"/>
    </row>
    <row r="151" spans="1:7" ht="21.75" customHeight="1" x14ac:dyDescent="0.2">
      <c r="A151" s="137"/>
      <c r="B151" s="45"/>
      <c r="C151" s="45"/>
      <c r="D151" s="46"/>
      <c r="E151" s="133"/>
      <c r="G151" s="132"/>
    </row>
    <row r="152" spans="1:7" ht="21.75" customHeight="1" x14ac:dyDescent="0.2">
      <c r="A152" s="137"/>
      <c r="B152" s="45"/>
      <c r="C152" s="45"/>
      <c r="D152" s="46"/>
      <c r="E152" s="133"/>
      <c r="G152" s="132"/>
    </row>
  </sheetData>
  <autoFilter ref="A2:XEF66"/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H12" sqref="H12"/>
    </sheetView>
  </sheetViews>
  <sheetFormatPr baseColWidth="10" defaultRowHeight="12.75" x14ac:dyDescent="0.2"/>
  <sheetData>
    <row r="1" spans="1:10" ht="89.25" x14ac:dyDescent="0.25">
      <c r="A1" s="30" t="s">
        <v>178</v>
      </c>
      <c r="B1" s="24" t="s">
        <v>179</v>
      </c>
      <c r="C1" s="1" t="s">
        <v>180</v>
      </c>
      <c r="D1" s="23" t="s">
        <v>46</v>
      </c>
      <c r="E1" s="27" t="s">
        <v>264</v>
      </c>
      <c r="F1" s="2" t="s">
        <v>37</v>
      </c>
      <c r="G1" s="4" t="s">
        <v>206</v>
      </c>
      <c r="H1" s="25" t="s">
        <v>293</v>
      </c>
      <c r="I1" s="5">
        <v>0.42430555555555555</v>
      </c>
      <c r="J1" s="3">
        <v>44702</v>
      </c>
    </row>
  </sheetData>
  <conditionalFormatting sqref="C1">
    <cfRule type="expression" dxfId="6" priority="7" stopIfTrue="1">
      <formula>IF(A1&gt;0,C1=0,0)</formula>
    </cfRule>
  </conditionalFormatting>
  <conditionalFormatting sqref="G1:I1">
    <cfRule type="expression" dxfId="5" priority="6" stopIfTrue="1">
      <formula>IF(A1&gt;0,G1=0,0)</formula>
    </cfRule>
  </conditionalFormatting>
  <conditionalFormatting sqref="A1">
    <cfRule type="expression" dxfId="4" priority="5">
      <formula>IF(#REF!&gt;0,A1=0,0)</formula>
    </cfRule>
  </conditionalFormatting>
  <conditionalFormatting sqref="D1 F1">
    <cfRule type="expression" dxfId="3" priority="4" stopIfTrue="1">
      <formula>IF(C1&gt;0,D1=0,0)</formula>
    </cfRule>
  </conditionalFormatting>
  <conditionalFormatting sqref="J1">
    <cfRule type="expression" dxfId="2" priority="3" stopIfTrue="1">
      <formula>IF(A1&gt;0,J1=0,0)</formula>
    </cfRule>
  </conditionalFormatting>
  <conditionalFormatting sqref="B1">
    <cfRule type="expression" dxfId="1" priority="2">
      <formula>IF(#REF!&gt;0,B1=0,0)</formula>
    </cfRule>
  </conditionalFormatting>
  <conditionalFormatting sqref="E1">
    <cfRule type="expression" dxfId="0" priority="1">
      <formula>IF(#REF!&gt;0,E1=0,0)</formula>
    </cfRule>
  </conditionalFormatting>
  <dataValidations count="3">
    <dataValidation allowBlank="1" showInputMessage="1" showErrorMessage="1" error="!POR FAVOR!_x000a_ESCOGER EL DATO DE LA LISTA" sqref="F1:I1"/>
    <dataValidation allowBlank="1" showInputMessage="1" showErrorMessage="1" error="!POR FVOR!_x000a_ESCGER EL DATO DE LA LISTA" sqref="E1"/>
    <dataValidation type="date" allowBlank="1" showInputMessage="1" showErrorMessage="1" error="!!! POR FAVOR !!!_x000a_INTRODUCIR LA FECHA EN EL FORM ATO _x000a_dia-mes-año" sqref="J1">
      <formula1>1</formula1>
      <formula2>55153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Z152"/>
  <sheetViews>
    <sheetView topLeftCell="A51" workbookViewId="0">
      <selection activeCell="A2" sqref="A2:G67"/>
    </sheetView>
  </sheetViews>
  <sheetFormatPr baseColWidth="10" defaultColWidth="11.42578125" defaultRowHeight="12" x14ac:dyDescent="0.2"/>
  <cols>
    <col min="1" max="1" width="4.85546875" style="131" customWidth="1"/>
    <col min="2" max="2" width="11" style="38" customWidth="1"/>
    <col min="3" max="3" width="12.5703125" style="40" customWidth="1"/>
    <col min="4" max="4" width="12" style="40" customWidth="1"/>
    <col min="5" max="5" width="21.7109375" style="41" customWidth="1"/>
    <col min="6" max="6" width="20.140625" style="41" customWidth="1"/>
    <col min="7" max="7" width="13.42578125" style="43" customWidth="1"/>
    <col min="8" max="16384" width="11.42578125" style="114"/>
  </cols>
  <sheetData>
    <row r="2" spans="1:7 16135:16146" s="105" customFormat="1" ht="21.75" customHeight="1" x14ac:dyDescent="0.2">
      <c r="A2" s="115" t="s">
        <v>551</v>
      </c>
      <c r="B2" s="106" t="s">
        <v>478</v>
      </c>
      <c r="C2" s="107" t="s">
        <v>500</v>
      </c>
      <c r="D2" s="108" t="s">
        <v>501</v>
      </c>
      <c r="E2" s="107" t="s">
        <v>267</v>
      </c>
      <c r="F2" s="107" t="s">
        <v>552</v>
      </c>
      <c r="G2" s="139" t="s">
        <v>553</v>
      </c>
    </row>
    <row r="3" spans="1:7 16135:16146" ht="21.75" customHeight="1" x14ac:dyDescent="0.2">
      <c r="A3" s="125">
        <v>1</v>
      </c>
      <c r="B3" s="38">
        <v>1098668016</v>
      </c>
      <c r="C3" s="39" t="s">
        <v>559</v>
      </c>
      <c r="D3" s="40" t="s">
        <v>560</v>
      </c>
      <c r="E3" s="41" t="s">
        <v>266</v>
      </c>
      <c r="F3" s="114" t="s">
        <v>561</v>
      </c>
      <c r="G3" s="43">
        <v>2350000</v>
      </c>
    </row>
    <row r="4" spans="1:7 16135:16146" ht="21.75" customHeight="1" x14ac:dyDescent="0.2">
      <c r="A4" s="125">
        <f>+A3+1</f>
        <v>2</v>
      </c>
      <c r="B4" s="38">
        <v>1095766098</v>
      </c>
      <c r="C4" s="39" t="s">
        <v>306</v>
      </c>
      <c r="D4" s="40" t="s">
        <v>308</v>
      </c>
      <c r="E4" s="41" t="s">
        <v>266</v>
      </c>
      <c r="F4" s="114" t="s">
        <v>561</v>
      </c>
      <c r="G4" s="43">
        <v>2350000</v>
      </c>
    </row>
    <row r="5" spans="1:7 16135:16146" ht="21.75" customHeight="1" x14ac:dyDescent="0.2">
      <c r="A5" s="125">
        <f t="shared" ref="A5:A67" si="0">+A4+1</f>
        <v>3</v>
      </c>
      <c r="B5" s="38">
        <v>37720692</v>
      </c>
      <c r="C5" s="39" t="s">
        <v>565</v>
      </c>
      <c r="D5" s="40" t="s">
        <v>566</v>
      </c>
      <c r="E5" s="41" t="s">
        <v>266</v>
      </c>
      <c r="F5" s="114" t="s">
        <v>561</v>
      </c>
      <c r="G5" s="43">
        <v>2350000</v>
      </c>
    </row>
    <row r="6" spans="1:7 16135:16146" ht="47.25" customHeight="1" x14ac:dyDescent="0.2">
      <c r="A6" s="125">
        <f t="shared" si="0"/>
        <v>4</v>
      </c>
      <c r="B6" s="38">
        <v>1065587118</v>
      </c>
      <c r="C6" s="40" t="s">
        <v>568</v>
      </c>
      <c r="D6" s="40" t="s">
        <v>339</v>
      </c>
      <c r="E6" s="41" t="s">
        <v>266</v>
      </c>
      <c r="F6" s="114" t="s">
        <v>561</v>
      </c>
      <c r="G6" s="43">
        <v>2350000</v>
      </c>
    </row>
    <row r="7" spans="1:7 16135:16146" ht="28.5" customHeight="1" x14ac:dyDescent="0.2">
      <c r="A7" s="125">
        <f t="shared" si="0"/>
        <v>5</v>
      </c>
      <c r="B7" s="38">
        <v>63555548</v>
      </c>
      <c r="C7" s="39" t="s">
        <v>569</v>
      </c>
      <c r="D7" s="40" t="s">
        <v>570</v>
      </c>
      <c r="E7" s="41" t="s">
        <v>266</v>
      </c>
      <c r="F7" s="114" t="s">
        <v>561</v>
      </c>
      <c r="G7" s="43">
        <v>1762500</v>
      </c>
    </row>
    <row r="8" spans="1:7 16135:16146" ht="21.75" customHeight="1" x14ac:dyDescent="0.2">
      <c r="A8" s="125">
        <f t="shared" si="0"/>
        <v>6</v>
      </c>
      <c r="B8" s="38">
        <v>63396539</v>
      </c>
      <c r="C8" s="40" t="s">
        <v>310</v>
      </c>
      <c r="D8" s="40" t="s">
        <v>312</v>
      </c>
      <c r="E8" s="41" t="s">
        <v>266</v>
      </c>
      <c r="F8" s="114" t="s">
        <v>561</v>
      </c>
      <c r="G8" s="43">
        <v>2350000</v>
      </c>
    </row>
    <row r="9" spans="1:7 16135:16146" ht="36.75" customHeight="1" x14ac:dyDescent="0.2">
      <c r="A9" s="125">
        <f t="shared" si="0"/>
        <v>7</v>
      </c>
      <c r="B9" s="38">
        <v>1098602053</v>
      </c>
      <c r="C9" s="40" t="s">
        <v>314</v>
      </c>
      <c r="D9" s="40" t="s">
        <v>315</v>
      </c>
      <c r="E9" s="41" t="s">
        <v>317</v>
      </c>
      <c r="F9" s="41" t="s">
        <v>571</v>
      </c>
      <c r="G9" s="43">
        <v>1175000</v>
      </c>
    </row>
    <row r="10" spans="1:7 16135:16146" ht="21.75" customHeight="1" x14ac:dyDescent="0.2">
      <c r="A10" s="125">
        <f t="shared" si="0"/>
        <v>8</v>
      </c>
      <c r="B10" s="38">
        <v>1090445738</v>
      </c>
      <c r="C10" s="39" t="s">
        <v>503</v>
      </c>
      <c r="D10" s="40" t="s">
        <v>504</v>
      </c>
      <c r="E10" s="41" t="s">
        <v>269</v>
      </c>
      <c r="F10" s="114" t="s">
        <v>558</v>
      </c>
      <c r="G10" s="43">
        <v>900000</v>
      </c>
    </row>
    <row r="11" spans="1:7 16135:16146" ht="27" customHeight="1" x14ac:dyDescent="0.2">
      <c r="A11" s="125">
        <f t="shared" si="0"/>
        <v>9</v>
      </c>
      <c r="B11" s="38">
        <v>1064802409</v>
      </c>
      <c r="C11" s="39" t="s">
        <v>318</v>
      </c>
      <c r="D11" s="40" t="s">
        <v>319</v>
      </c>
      <c r="E11" s="41" t="s">
        <v>266</v>
      </c>
      <c r="F11" s="114" t="s">
        <v>561</v>
      </c>
      <c r="G11" s="43">
        <v>2350000</v>
      </c>
    </row>
    <row r="12" spans="1:7 16135:16146" ht="21.75" customHeight="1" x14ac:dyDescent="0.2">
      <c r="A12" s="125">
        <f t="shared" si="0"/>
        <v>10</v>
      </c>
      <c r="B12" s="38">
        <v>37724198</v>
      </c>
      <c r="C12" s="40" t="s">
        <v>575</v>
      </c>
      <c r="D12" s="40" t="s">
        <v>576</v>
      </c>
      <c r="E12" s="41" t="s">
        <v>266</v>
      </c>
      <c r="F12" s="114" t="s">
        <v>561</v>
      </c>
      <c r="G12" s="43">
        <v>2350000</v>
      </c>
    </row>
    <row r="13" spans="1:7 16135:16146" ht="38.25" customHeight="1" x14ac:dyDescent="0.2">
      <c r="A13" s="125">
        <f t="shared" si="0"/>
        <v>11</v>
      </c>
      <c r="B13" s="38">
        <v>63532354</v>
      </c>
      <c r="C13" s="40" t="s">
        <v>321</v>
      </c>
      <c r="D13" s="40" t="s">
        <v>322</v>
      </c>
      <c r="E13" s="41" t="s">
        <v>324</v>
      </c>
      <c r="F13" s="41" t="s">
        <v>561</v>
      </c>
      <c r="G13" s="43">
        <v>2350000</v>
      </c>
    </row>
    <row r="14" spans="1:7 16135:16146" ht="21.75" customHeight="1" x14ac:dyDescent="0.2">
      <c r="A14" s="125">
        <f t="shared" si="0"/>
        <v>12</v>
      </c>
      <c r="B14" s="38">
        <v>37841016</v>
      </c>
      <c r="C14" s="39" t="s">
        <v>578</v>
      </c>
      <c r="D14" s="40" t="s">
        <v>366</v>
      </c>
      <c r="E14" s="41" t="s">
        <v>579</v>
      </c>
      <c r="F14" s="41" t="s">
        <v>577</v>
      </c>
      <c r="G14" s="43">
        <v>3000000</v>
      </c>
    </row>
    <row r="15" spans="1:7 16135:16146" ht="21.75" customHeight="1" x14ac:dyDescent="0.2">
      <c r="A15" s="125">
        <f t="shared" si="0"/>
        <v>13</v>
      </c>
      <c r="B15" s="38">
        <v>1098761030</v>
      </c>
      <c r="C15" s="39" t="s">
        <v>580</v>
      </c>
      <c r="D15" s="40" t="s">
        <v>581</v>
      </c>
      <c r="E15" s="41" t="s">
        <v>266</v>
      </c>
      <c r="F15" s="114" t="s">
        <v>561</v>
      </c>
      <c r="G15" s="43">
        <v>1175000</v>
      </c>
    </row>
    <row r="16" spans="1:7 16135:16146" ht="28.5" customHeight="1" x14ac:dyDescent="0.2">
      <c r="A16" s="125">
        <f t="shared" si="0"/>
        <v>14</v>
      </c>
      <c r="B16" s="38">
        <v>63528940</v>
      </c>
      <c r="C16" s="40" t="s">
        <v>329</v>
      </c>
      <c r="D16" s="39" t="s">
        <v>331</v>
      </c>
      <c r="E16" s="43" t="s">
        <v>266</v>
      </c>
      <c r="F16" s="129" t="s">
        <v>561</v>
      </c>
      <c r="G16" s="43">
        <v>1175000</v>
      </c>
      <c r="WVO16" s="125"/>
      <c r="WVP16" s="38"/>
      <c r="WVQ16" s="39"/>
      <c r="WVR16" s="40"/>
      <c r="WVS16" s="40"/>
      <c r="WVT16" s="39"/>
      <c r="WVU16" s="41"/>
      <c r="WVV16" s="43"/>
      <c r="WVW16" s="126"/>
      <c r="WVX16" s="128"/>
      <c r="WVY16" s="129"/>
      <c r="WVZ16" s="129"/>
    </row>
    <row r="17" spans="1:7" ht="21.75" customHeight="1" x14ac:dyDescent="0.2">
      <c r="A17" s="125">
        <f t="shared" si="0"/>
        <v>15</v>
      </c>
      <c r="B17" s="38">
        <v>63506109</v>
      </c>
      <c r="C17" s="39" t="s">
        <v>582</v>
      </c>
      <c r="D17" s="40" t="s">
        <v>583</v>
      </c>
      <c r="E17" s="41" t="s">
        <v>266</v>
      </c>
      <c r="F17" s="114" t="s">
        <v>561</v>
      </c>
      <c r="G17" s="43">
        <v>2350000</v>
      </c>
    </row>
    <row r="18" spans="1:7" ht="21.75" customHeight="1" x14ac:dyDescent="0.2">
      <c r="A18" s="125">
        <f t="shared" si="0"/>
        <v>16</v>
      </c>
      <c r="B18" s="38">
        <v>1098718401</v>
      </c>
      <c r="C18" s="39" t="s">
        <v>333</v>
      </c>
      <c r="D18" s="40" t="s">
        <v>335</v>
      </c>
      <c r="E18" s="41" t="s">
        <v>270</v>
      </c>
      <c r="F18" s="114" t="s">
        <v>561</v>
      </c>
      <c r="G18" s="43">
        <v>2350000</v>
      </c>
    </row>
    <row r="19" spans="1:7" ht="21.75" customHeight="1" x14ac:dyDescent="0.2">
      <c r="A19" s="125">
        <f t="shared" si="0"/>
        <v>17</v>
      </c>
      <c r="B19" s="38">
        <v>1098627058</v>
      </c>
      <c r="C19" s="39" t="s">
        <v>337</v>
      </c>
      <c r="D19" s="40" t="s">
        <v>339</v>
      </c>
      <c r="E19" s="41" t="s">
        <v>266</v>
      </c>
      <c r="F19" s="114" t="s">
        <v>561</v>
      </c>
      <c r="G19" s="43">
        <v>2350000</v>
      </c>
    </row>
    <row r="20" spans="1:7" ht="21.75" customHeight="1" x14ac:dyDescent="0.2">
      <c r="A20" s="125">
        <f t="shared" si="0"/>
        <v>18</v>
      </c>
      <c r="B20" s="38">
        <v>1095919162</v>
      </c>
      <c r="C20" s="39" t="s">
        <v>508</v>
      </c>
      <c r="D20" s="40" t="s">
        <v>509</v>
      </c>
      <c r="E20" s="41" t="s">
        <v>269</v>
      </c>
      <c r="F20" s="114" t="s">
        <v>558</v>
      </c>
      <c r="G20" s="43">
        <v>1200000</v>
      </c>
    </row>
    <row r="21" spans="1:7" ht="36" customHeight="1" x14ac:dyDescent="0.2">
      <c r="A21" s="125">
        <f t="shared" si="0"/>
        <v>19</v>
      </c>
      <c r="B21" s="38">
        <v>1051655036</v>
      </c>
      <c r="C21" s="39" t="s">
        <v>341</v>
      </c>
      <c r="D21" s="40" t="s">
        <v>343</v>
      </c>
      <c r="E21" s="41" t="s">
        <v>270</v>
      </c>
      <c r="F21" s="114" t="s">
        <v>561</v>
      </c>
      <c r="G21" s="43">
        <v>1175000</v>
      </c>
    </row>
    <row r="22" spans="1:7" ht="21.75" customHeight="1" x14ac:dyDescent="0.2">
      <c r="A22" s="125">
        <f t="shared" si="0"/>
        <v>20</v>
      </c>
      <c r="B22" s="38">
        <v>1007775712</v>
      </c>
      <c r="C22" s="39" t="s">
        <v>584</v>
      </c>
      <c r="D22" s="40" t="s">
        <v>585</v>
      </c>
      <c r="E22" s="41" t="s">
        <v>511</v>
      </c>
      <c r="F22" s="114" t="s">
        <v>571</v>
      </c>
      <c r="G22" s="43">
        <v>908526</v>
      </c>
    </row>
    <row r="23" spans="1:7" ht="27" customHeight="1" x14ac:dyDescent="0.2">
      <c r="A23" s="125">
        <f t="shared" si="0"/>
        <v>21</v>
      </c>
      <c r="B23" s="38">
        <v>1098614777</v>
      </c>
      <c r="C23" s="39" t="s">
        <v>586</v>
      </c>
      <c r="D23" s="40" t="s">
        <v>587</v>
      </c>
      <c r="E23" s="41" t="s">
        <v>266</v>
      </c>
      <c r="F23" s="114" t="s">
        <v>561</v>
      </c>
      <c r="G23" s="43">
        <v>2350000</v>
      </c>
    </row>
    <row r="24" spans="1:7" ht="27.75" customHeight="1" x14ac:dyDescent="0.2">
      <c r="A24" s="125">
        <f t="shared" si="0"/>
        <v>22</v>
      </c>
      <c r="B24" s="38">
        <v>1098707369</v>
      </c>
      <c r="C24" s="39" t="s">
        <v>588</v>
      </c>
      <c r="D24" s="40" t="s">
        <v>589</v>
      </c>
      <c r="E24" s="41" t="s">
        <v>266</v>
      </c>
      <c r="F24" s="114" t="s">
        <v>561</v>
      </c>
      <c r="G24" s="43">
        <v>2350000</v>
      </c>
    </row>
    <row r="25" spans="1:7" ht="39" customHeight="1" x14ac:dyDescent="0.2">
      <c r="A25" s="125">
        <f t="shared" si="0"/>
        <v>23</v>
      </c>
      <c r="B25" s="38">
        <v>1095835254</v>
      </c>
      <c r="C25" s="39" t="s">
        <v>344</v>
      </c>
      <c r="D25" s="40" t="s">
        <v>345</v>
      </c>
      <c r="E25" s="41" t="s">
        <v>324</v>
      </c>
      <c r="F25" s="41" t="s">
        <v>561</v>
      </c>
      <c r="G25" s="43">
        <v>2350000</v>
      </c>
    </row>
    <row r="26" spans="1:7" ht="26.25" customHeight="1" x14ac:dyDescent="0.2">
      <c r="A26" s="125">
        <f t="shared" si="0"/>
        <v>24</v>
      </c>
      <c r="B26" s="38">
        <v>52582118</v>
      </c>
      <c r="C26" s="39" t="s">
        <v>344</v>
      </c>
      <c r="D26" s="40" t="s">
        <v>331</v>
      </c>
      <c r="E26" s="41" t="s">
        <v>270</v>
      </c>
      <c r="F26" s="114" t="s">
        <v>561</v>
      </c>
      <c r="G26" s="43">
        <v>2350000</v>
      </c>
    </row>
    <row r="27" spans="1:7" ht="26.25" customHeight="1" x14ac:dyDescent="0.2">
      <c r="A27" s="125">
        <f t="shared" si="0"/>
        <v>25</v>
      </c>
      <c r="B27" s="38">
        <v>1098785050</v>
      </c>
      <c r="C27" s="158" t="s">
        <v>590</v>
      </c>
      <c r="D27" s="40" t="s">
        <v>591</v>
      </c>
      <c r="E27" s="41" t="s">
        <v>592</v>
      </c>
      <c r="F27" s="114" t="s">
        <v>558</v>
      </c>
      <c r="G27" s="43">
        <v>1500000</v>
      </c>
    </row>
    <row r="28" spans="1:7" ht="21" customHeight="1" x14ac:dyDescent="0.2">
      <c r="A28" s="125">
        <f t="shared" si="0"/>
        <v>26</v>
      </c>
      <c r="B28" s="38">
        <v>37549719</v>
      </c>
      <c r="C28" s="157" t="s">
        <v>348</v>
      </c>
      <c r="D28" s="40" t="s">
        <v>350</v>
      </c>
      <c r="E28" s="41" t="s">
        <v>351</v>
      </c>
      <c r="F28" s="114" t="s">
        <v>571</v>
      </c>
      <c r="G28" s="43">
        <v>1175000</v>
      </c>
    </row>
    <row r="29" spans="1:7" ht="27.75" customHeight="1" x14ac:dyDescent="0.2">
      <c r="A29" s="125">
        <f t="shared" si="0"/>
        <v>27</v>
      </c>
      <c r="B29" s="38">
        <v>37728235</v>
      </c>
      <c r="C29" s="158" t="s">
        <v>512</v>
      </c>
      <c r="D29" s="40" t="s">
        <v>514</v>
      </c>
      <c r="E29" s="41" t="s">
        <v>269</v>
      </c>
      <c r="F29" s="114" t="s">
        <v>558</v>
      </c>
      <c r="G29" s="43">
        <v>1100000</v>
      </c>
    </row>
    <row r="30" spans="1:7" ht="39.75" customHeight="1" x14ac:dyDescent="0.2">
      <c r="A30" s="125">
        <f t="shared" si="0"/>
        <v>28</v>
      </c>
      <c r="B30" s="38">
        <v>63540396</v>
      </c>
      <c r="C30" s="39" t="s">
        <v>515</v>
      </c>
      <c r="D30" s="40" t="s">
        <v>366</v>
      </c>
      <c r="E30" s="41" t="s">
        <v>511</v>
      </c>
      <c r="F30" s="114" t="s">
        <v>558</v>
      </c>
      <c r="G30" s="43">
        <v>908526</v>
      </c>
    </row>
    <row r="31" spans="1:7" ht="39.75" customHeight="1" x14ac:dyDescent="0.2">
      <c r="A31" s="125">
        <f t="shared" si="0"/>
        <v>29</v>
      </c>
      <c r="B31" s="38">
        <v>1098748959</v>
      </c>
      <c r="C31" s="39" t="s">
        <v>518</v>
      </c>
      <c r="D31" s="40" t="s">
        <v>520</v>
      </c>
      <c r="E31" s="41" t="s">
        <v>269</v>
      </c>
      <c r="F31" s="114" t="s">
        <v>558</v>
      </c>
      <c r="G31" s="43">
        <v>1200000</v>
      </c>
    </row>
    <row r="32" spans="1:7" ht="21.75" customHeight="1" x14ac:dyDescent="0.2">
      <c r="A32" s="125">
        <f t="shared" si="0"/>
        <v>30</v>
      </c>
      <c r="B32" s="38">
        <v>1098678934</v>
      </c>
      <c r="C32" s="39" t="s">
        <v>330</v>
      </c>
      <c r="D32" s="40" t="s">
        <v>523</v>
      </c>
      <c r="E32" s="41" t="s">
        <v>269</v>
      </c>
      <c r="F32" s="114" t="s">
        <v>558</v>
      </c>
      <c r="G32" s="43">
        <v>1200000</v>
      </c>
    </row>
    <row r="33" spans="1:7" ht="27.75" customHeight="1" x14ac:dyDescent="0.2">
      <c r="A33" s="125">
        <f t="shared" si="0"/>
        <v>31</v>
      </c>
      <c r="B33" s="38">
        <v>1090454673</v>
      </c>
      <c r="C33" s="39" t="s">
        <v>330</v>
      </c>
      <c r="D33" s="40" t="s">
        <v>498</v>
      </c>
      <c r="E33" s="41" t="s">
        <v>593</v>
      </c>
      <c r="F33" s="114" t="s">
        <v>577</v>
      </c>
      <c r="G33" s="43">
        <v>1200000</v>
      </c>
    </row>
    <row r="34" spans="1:7" ht="21.75" customHeight="1" x14ac:dyDescent="0.2">
      <c r="A34" s="125">
        <f t="shared" si="0"/>
        <v>32</v>
      </c>
      <c r="B34" s="38">
        <v>1098386028</v>
      </c>
      <c r="C34" s="39" t="s">
        <v>525</v>
      </c>
      <c r="D34" s="40" t="s">
        <v>526</v>
      </c>
      <c r="E34" s="41" t="s">
        <v>511</v>
      </c>
      <c r="F34" s="114" t="s">
        <v>558</v>
      </c>
      <c r="G34" s="43">
        <v>908526</v>
      </c>
    </row>
    <row r="35" spans="1:7" ht="24" customHeight="1" x14ac:dyDescent="0.2">
      <c r="A35" s="125">
        <f t="shared" si="0"/>
        <v>33</v>
      </c>
      <c r="B35" s="38">
        <v>37512367</v>
      </c>
      <c r="C35" s="39" t="s">
        <v>352</v>
      </c>
      <c r="D35" s="40" t="s">
        <v>353</v>
      </c>
      <c r="E35" s="41" t="s">
        <v>266</v>
      </c>
      <c r="F35" s="114" t="s">
        <v>561</v>
      </c>
      <c r="G35" s="43">
        <v>2350000</v>
      </c>
    </row>
    <row r="36" spans="1:7" ht="37.5" customHeight="1" x14ac:dyDescent="0.2">
      <c r="A36" s="125">
        <f t="shared" si="0"/>
        <v>34</v>
      </c>
      <c r="B36" s="38">
        <v>1098690029</v>
      </c>
      <c r="C36" s="40" t="s">
        <v>355</v>
      </c>
      <c r="D36" s="40" t="s">
        <v>356</v>
      </c>
      <c r="E36" s="128" t="s">
        <v>270</v>
      </c>
      <c r="F36" s="130" t="s">
        <v>561</v>
      </c>
      <c r="G36" s="43">
        <v>2350000</v>
      </c>
    </row>
    <row r="37" spans="1:7" ht="24.75" customHeight="1" x14ac:dyDescent="0.2">
      <c r="A37" s="125">
        <f t="shared" si="0"/>
        <v>35</v>
      </c>
      <c r="B37" s="38">
        <v>1098705777</v>
      </c>
      <c r="C37" s="39" t="s">
        <v>361</v>
      </c>
      <c r="D37" s="40" t="s">
        <v>362</v>
      </c>
      <c r="E37" s="41" t="s">
        <v>351</v>
      </c>
      <c r="F37" s="41" t="s">
        <v>571</v>
      </c>
      <c r="G37" s="43">
        <v>1175000</v>
      </c>
    </row>
    <row r="38" spans="1:7" ht="21.75" customHeight="1" x14ac:dyDescent="0.2">
      <c r="A38" s="125">
        <f t="shared" si="0"/>
        <v>36</v>
      </c>
      <c r="B38" s="38">
        <v>37727180</v>
      </c>
      <c r="C38" s="39" t="s">
        <v>595</v>
      </c>
      <c r="D38" s="40" t="s">
        <v>596</v>
      </c>
      <c r="E38" s="41" t="s">
        <v>597</v>
      </c>
      <c r="F38" s="114" t="s">
        <v>558</v>
      </c>
      <c r="G38" s="43">
        <v>1200000</v>
      </c>
    </row>
    <row r="39" spans="1:7" ht="21.75" customHeight="1" x14ac:dyDescent="0.2">
      <c r="A39" s="125">
        <f t="shared" si="0"/>
        <v>37</v>
      </c>
      <c r="B39" s="38">
        <v>37182013</v>
      </c>
      <c r="C39" s="39" t="s">
        <v>598</v>
      </c>
      <c r="D39" s="40" t="s">
        <v>599</v>
      </c>
      <c r="E39" s="41" t="s">
        <v>266</v>
      </c>
      <c r="F39" s="41" t="s">
        <v>561</v>
      </c>
      <c r="G39" s="43">
        <v>2350000</v>
      </c>
    </row>
    <row r="40" spans="1:7" ht="31.5" customHeight="1" x14ac:dyDescent="0.2">
      <c r="A40" s="125">
        <f t="shared" si="0"/>
        <v>38</v>
      </c>
      <c r="B40" s="38">
        <v>1098643544</v>
      </c>
      <c r="C40" s="39" t="s">
        <v>528</v>
      </c>
      <c r="D40" s="40" t="s">
        <v>386</v>
      </c>
      <c r="E40" s="41" t="s">
        <v>269</v>
      </c>
      <c r="F40" s="114" t="s">
        <v>558</v>
      </c>
      <c r="G40" s="43">
        <v>1200000</v>
      </c>
    </row>
    <row r="41" spans="1:7" ht="19.5" customHeight="1" x14ac:dyDescent="0.2">
      <c r="A41" s="125">
        <f t="shared" si="0"/>
        <v>39</v>
      </c>
      <c r="B41" s="38">
        <v>60352063</v>
      </c>
      <c r="C41" s="39" t="s">
        <v>529</v>
      </c>
      <c r="D41" s="40" t="s">
        <v>365</v>
      </c>
      <c r="E41" s="41" t="s">
        <v>269</v>
      </c>
      <c r="F41" s="114" t="s">
        <v>558</v>
      </c>
      <c r="G41" s="43">
        <v>1200000</v>
      </c>
    </row>
    <row r="42" spans="1:7" ht="39" customHeight="1" x14ac:dyDescent="0.2">
      <c r="A42" s="125">
        <f t="shared" si="0"/>
        <v>40</v>
      </c>
      <c r="B42" s="38">
        <v>63501572</v>
      </c>
      <c r="C42" s="39" t="s">
        <v>601</v>
      </c>
      <c r="D42" s="40" t="s">
        <v>507</v>
      </c>
      <c r="E42" s="41" t="s">
        <v>266</v>
      </c>
      <c r="F42" s="114" t="s">
        <v>561</v>
      </c>
      <c r="G42" s="43">
        <v>2350000</v>
      </c>
    </row>
    <row r="43" spans="1:7" ht="21.75" customHeight="1" x14ac:dyDescent="0.2">
      <c r="A43" s="125">
        <f t="shared" si="0"/>
        <v>41</v>
      </c>
      <c r="B43" s="38">
        <v>45547583</v>
      </c>
      <c r="C43" s="39" t="s">
        <v>602</v>
      </c>
      <c r="D43" s="40" t="s">
        <v>603</v>
      </c>
      <c r="E43" s="41" t="s">
        <v>266</v>
      </c>
      <c r="F43" s="114" t="s">
        <v>561</v>
      </c>
      <c r="G43" s="43">
        <v>2350000</v>
      </c>
    </row>
    <row r="44" spans="1:7" ht="21.75" customHeight="1" x14ac:dyDescent="0.2">
      <c r="A44" s="125">
        <f t="shared" si="0"/>
        <v>42</v>
      </c>
      <c r="B44" s="38">
        <v>1098757722</v>
      </c>
      <c r="C44" s="39" t="s">
        <v>530</v>
      </c>
      <c r="D44" s="40" t="s">
        <v>376</v>
      </c>
      <c r="E44" s="41" t="s">
        <v>351</v>
      </c>
      <c r="F44" s="114"/>
      <c r="G44" s="43">
        <v>2350000</v>
      </c>
    </row>
    <row r="45" spans="1:7" ht="21.75" customHeight="1" x14ac:dyDescent="0.2">
      <c r="A45" s="125">
        <f t="shared" si="0"/>
        <v>43</v>
      </c>
      <c r="B45" s="38">
        <v>1102389754</v>
      </c>
      <c r="C45" s="39" t="s">
        <v>532</v>
      </c>
      <c r="D45" s="40" t="s">
        <v>533</v>
      </c>
      <c r="E45" s="41" t="s">
        <v>511</v>
      </c>
      <c r="F45" s="114" t="s">
        <v>558</v>
      </c>
      <c r="G45" s="43">
        <v>908526</v>
      </c>
    </row>
    <row r="46" spans="1:7" ht="21.75" customHeight="1" x14ac:dyDescent="0.2">
      <c r="A46" s="125">
        <f t="shared" si="0"/>
        <v>44</v>
      </c>
      <c r="B46" s="38">
        <v>1096224933</v>
      </c>
      <c r="C46" s="40" t="s">
        <v>364</v>
      </c>
      <c r="D46" s="40" t="s">
        <v>365</v>
      </c>
      <c r="E46" s="41" t="s">
        <v>324</v>
      </c>
      <c r="F46" s="114" t="s">
        <v>561</v>
      </c>
      <c r="G46" s="43">
        <v>2350000</v>
      </c>
    </row>
    <row r="47" spans="1:7" ht="21.75" customHeight="1" x14ac:dyDescent="0.2">
      <c r="A47" s="125">
        <f t="shared" si="0"/>
        <v>45</v>
      </c>
      <c r="B47" s="38">
        <v>1095837146</v>
      </c>
      <c r="C47" s="39" t="s">
        <v>605</v>
      </c>
      <c r="D47" s="40" t="s">
        <v>322</v>
      </c>
      <c r="E47" s="41" t="s">
        <v>266</v>
      </c>
      <c r="F47" s="114" t="s">
        <v>561</v>
      </c>
      <c r="G47" s="43">
        <v>2350000</v>
      </c>
    </row>
    <row r="48" spans="1:7" ht="21.75" customHeight="1" x14ac:dyDescent="0.2">
      <c r="A48" s="125">
        <f t="shared" si="0"/>
        <v>46</v>
      </c>
      <c r="B48" s="38">
        <v>1098638398</v>
      </c>
      <c r="C48" s="39" t="s">
        <v>606</v>
      </c>
      <c r="D48" s="40" t="s">
        <v>607</v>
      </c>
      <c r="E48" s="41" t="s">
        <v>497</v>
      </c>
      <c r="F48" s="114" t="s">
        <v>577</v>
      </c>
      <c r="G48" s="43">
        <v>1500000</v>
      </c>
    </row>
    <row r="49" spans="1:7" ht="27.75" customHeight="1" x14ac:dyDescent="0.2">
      <c r="A49" s="125">
        <f t="shared" si="0"/>
        <v>47</v>
      </c>
      <c r="B49" s="38">
        <v>1098690491</v>
      </c>
      <c r="C49" s="39" t="s">
        <v>367</v>
      </c>
      <c r="D49" s="40" t="s">
        <v>308</v>
      </c>
      <c r="E49" s="41" t="s">
        <v>270</v>
      </c>
      <c r="F49" s="114" t="s">
        <v>561</v>
      </c>
      <c r="G49" s="43">
        <v>2350000</v>
      </c>
    </row>
    <row r="50" spans="1:7" ht="21.75" customHeight="1" x14ac:dyDescent="0.2">
      <c r="A50" s="125">
        <f t="shared" si="0"/>
        <v>48</v>
      </c>
      <c r="B50" s="38">
        <v>1098626924</v>
      </c>
      <c r="C50" s="39" t="s">
        <v>608</v>
      </c>
      <c r="D50" s="40" t="s">
        <v>609</v>
      </c>
      <c r="E50" s="41" t="s">
        <v>266</v>
      </c>
      <c r="F50" s="114" t="s">
        <v>561</v>
      </c>
      <c r="G50" s="43">
        <v>2350000</v>
      </c>
    </row>
    <row r="51" spans="1:7" ht="21.75" customHeight="1" x14ac:dyDescent="0.2">
      <c r="A51" s="125">
        <f t="shared" si="0"/>
        <v>49</v>
      </c>
      <c r="B51" s="38">
        <v>1098674896</v>
      </c>
      <c r="C51" s="39" t="s">
        <v>610</v>
      </c>
      <c r="D51" s="40" t="s">
        <v>611</v>
      </c>
      <c r="E51" s="41" t="s">
        <v>635</v>
      </c>
      <c r="F51" s="114" t="s">
        <v>558</v>
      </c>
      <c r="G51" s="43">
        <v>1300000</v>
      </c>
    </row>
    <row r="52" spans="1:7" ht="21.75" customHeight="1" x14ac:dyDescent="0.2">
      <c r="A52" s="125">
        <f t="shared" si="0"/>
        <v>50</v>
      </c>
      <c r="B52" s="38">
        <v>1007665578</v>
      </c>
      <c r="C52" s="39" t="s">
        <v>636</v>
      </c>
      <c r="D52" s="40" t="s">
        <v>637</v>
      </c>
      <c r="E52" s="41" t="s">
        <v>511</v>
      </c>
      <c r="F52" s="114" t="s">
        <v>558</v>
      </c>
      <c r="G52" s="43">
        <v>908526</v>
      </c>
    </row>
    <row r="53" spans="1:7" ht="32.25" customHeight="1" x14ac:dyDescent="0.2">
      <c r="A53" s="125">
        <f t="shared" si="0"/>
        <v>51</v>
      </c>
      <c r="B53" s="38">
        <v>1098658966</v>
      </c>
      <c r="C53" s="39" t="s">
        <v>372</v>
      </c>
      <c r="D53" s="40" t="s">
        <v>373</v>
      </c>
      <c r="E53" s="41" t="s">
        <v>266</v>
      </c>
      <c r="F53" s="114" t="s">
        <v>561</v>
      </c>
      <c r="G53" s="43">
        <v>2350000</v>
      </c>
    </row>
    <row r="54" spans="1:7" ht="21.75" customHeight="1" x14ac:dyDescent="0.2">
      <c r="A54" s="125">
        <f t="shared" si="0"/>
        <v>52</v>
      </c>
      <c r="B54" s="38">
        <v>1005196257</v>
      </c>
      <c r="C54" s="39" t="s">
        <v>535</v>
      </c>
      <c r="D54" s="40" t="s">
        <v>390</v>
      </c>
      <c r="E54" s="41" t="s">
        <v>269</v>
      </c>
      <c r="F54" s="114" t="s">
        <v>558</v>
      </c>
      <c r="G54" s="43">
        <v>1200000</v>
      </c>
    </row>
    <row r="55" spans="1:7" ht="21.75" customHeight="1" x14ac:dyDescent="0.2">
      <c r="A55" s="125">
        <f t="shared" si="0"/>
        <v>53</v>
      </c>
      <c r="B55" s="38">
        <v>1090494094</v>
      </c>
      <c r="C55" s="39" t="s">
        <v>375</v>
      </c>
      <c r="D55" s="40" t="s">
        <v>376</v>
      </c>
      <c r="E55" s="41" t="s">
        <v>266</v>
      </c>
      <c r="F55" s="114" t="s">
        <v>561</v>
      </c>
      <c r="G55" s="43">
        <v>2350000</v>
      </c>
    </row>
    <row r="56" spans="1:7" ht="21.75" customHeight="1" x14ac:dyDescent="0.2">
      <c r="A56" s="125">
        <f t="shared" si="0"/>
        <v>54</v>
      </c>
      <c r="B56" s="38">
        <v>1095917858</v>
      </c>
      <c r="C56" s="39" t="s">
        <v>537</v>
      </c>
      <c r="D56" s="40" t="s">
        <v>353</v>
      </c>
      <c r="E56" s="41" t="s">
        <v>269</v>
      </c>
      <c r="F56" s="114" t="s">
        <v>558</v>
      </c>
      <c r="G56" s="43">
        <v>1200000</v>
      </c>
    </row>
    <row r="57" spans="1:7" ht="21.75" customHeight="1" x14ac:dyDescent="0.2">
      <c r="A57" s="125">
        <f t="shared" si="0"/>
        <v>55</v>
      </c>
      <c r="B57" s="38">
        <v>1120745288</v>
      </c>
      <c r="C57" s="39" t="s">
        <v>378</v>
      </c>
      <c r="D57" s="40" t="s">
        <v>379</v>
      </c>
      <c r="E57" s="41" t="s">
        <v>324</v>
      </c>
      <c r="F57" s="114" t="s">
        <v>561</v>
      </c>
      <c r="G57" s="43">
        <v>1762500</v>
      </c>
    </row>
    <row r="58" spans="1:7" ht="21.75" customHeight="1" x14ac:dyDescent="0.2">
      <c r="A58" s="125">
        <f t="shared" si="0"/>
        <v>56</v>
      </c>
      <c r="B58" s="38">
        <v>1102360848</v>
      </c>
      <c r="C58" s="39" t="s">
        <v>538</v>
      </c>
      <c r="D58" s="40" t="s">
        <v>308</v>
      </c>
      <c r="E58" s="41" t="s">
        <v>269</v>
      </c>
      <c r="F58" s="114" t="s">
        <v>558</v>
      </c>
      <c r="G58" s="43">
        <v>1200000</v>
      </c>
    </row>
    <row r="59" spans="1:7" ht="21.75" customHeight="1" x14ac:dyDescent="0.2">
      <c r="A59" s="125">
        <f t="shared" si="0"/>
        <v>57</v>
      </c>
      <c r="B59" s="38">
        <v>1005323961</v>
      </c>
      <c r="C59" s="39" t="s">
        <v>540</v>
      </c>
      <c r="D59" s="40" t="s">
        <v>541</v>
      </c>
      <c r="E59" s="41" t="s">
        <v>269</v>
      </c>
      <c r="F59" s="41" t="s">
        <v>558</v>
      </c>
      <c r="G59" s="43">
        <v>1200000</v>
      </c>
    </row>
    <row r="60" spans="1:7" ht="21.75" customHeight="1" x14ac:dyDescent="0.2">
      <c r="A60" s="125">
        <f t="shared" si="0"/>
        <v>58</v>
      </c>
      <c r="B60" s="38">
        <v>37751108</v>
      </c>
      <c r="C60" s="39" t="s">
        <v>615</v>
      </c>
      <c r="D60" s="40" t="s">
        <v>616</v>
      </c>
      <c r="E60" s="41" t="s">
        <v>266</v>
      </c>
      <c r="F60" s="114" t="s">
        <v>561</v>
      </c>
      <c r="G60" s="43">
        <v>2350000</v>
      </c>
    </row>
    <row r="61" spans="1:7" ht="21.75" customHeight="1" x14ac:dyDescent="0.2">
      <c r="A61" s="125">
        <f t="shared" si="0"/>
        <v>59</v>
      </c>
      <c r="B61" s="38">
        <v>63558213</v>
      </c>
      <c r="C61" s="40" t="s">
        <v>617</v>
      </c>
      <c r="D61" s="40" t="s">
        <v>360</v>
      </c>
      <c r="E61" s="41" t="s">
        <v>266</v>
      </c>
      <c r="F61" s="114" t="s">
        <v>561</v>
      </c>
      <c r="G61" s="43">
        <v>2350000</v>
      </c>
    </row>
    <row r="62" spans="1:7" ht="24.75" customHeight="1" x14ac:dyDescent="0.2">
      <c r="A62" s="125">
        <f t="shared" si="0"/>
        <v>60</v>
      </c>
      <c r="B62" s="38">
        <v>1098798528</v>
      </c>
      <c r="C62" s="40" t="s">
        <v>381</v>
      </c>
      <c r="D62" s="40" t="s">
        <v>383</v>
      </c>
      <c r="E62" s="41" t="s">
        <v>266</v>
      </c>
      <c r="F62" s="114" t="s">
        <v>561</v>
      </c>
      <c r="G62" s="43">
        <v>2350000</v>
      </c>
    </row>
    <row r="63" spans="1:7" s="151" customFormat="1" ht="24" customHeight="1" x14ac:dyDescent="0.2">
      <c r="A63" s="125">
        <f t="shared" si="0"/>
        <v>61</v>
      </c>
      <c r="B63" s="38">
        <v>1098726438</v>
      </c>
      <c r="C63" s="148" t="s">
        <v>556</v>
      </c>
      <c r="D63" s="149" t="s">
        <v>320</v>
      </c>
      <c r="E63" s="150" t="s">
        <v>496</v>
      </c>
      <c r="G63" s="152">
        <v>1300000</v>
      </c>
    </row>
    <row r="64" spans="1:7" ht="25.5" customHeight="1" x14ac:dyDescent="0.2">
      <c r="A64" s="125">
        <f t="shared" si="0"/>
        <v>62</v>
      </c>
      <c r="B64" s="38">
        <v>63513390</v>
      </c>
      <c r="C64" s="40" t="s">
        <v>385</v>
      </c>
      <c r="D64" s="40" t="s">
        <v>386</v>
      </c>
      <c r="E64" s="133" t="s">
        <v>317</v>
      </c>
      <c r="F64" s="41" t="s">
        <v>571</v>
      </c>
      <c r="G64" s="43">
        <v>1175000</v>
      </c>
    </row>
    <row r="65" spans="1:7" ht="27" customHeight="1" x14ac:dyDescent="0.2">
      <c r="A65" s="125">
        <f t="shared" si="0"/>
        <v>63</v>
      </c>
      <c r="B65" s="38">
        <v>1098812665</v>
      </c>
      <c r="C65" s="40" t="s">
        <v>385</v>
      </c>
      <c r="D65" s="40" t="s">
        <v>388</v>
      </c>
      <c r="E65" s="41" t="s">
        <v>324</v>
      </c>
      <c r="F65" s="114" t="s">
        <v>561</v>
      </c>
      <c r="G65" s="43">
        <v>1762500</v>
      </c>
    </row>
    <row r="66" spans="1:7" ht="27" customHeight="1" x14ac:dyDescent="0.2">
      <c r="A66" s="125">
        <f t="shared" si="0"/>
        <v>64</v>
      </c>
      <c r="B66" s="38">
        <v>1049647933</v>
      </c>
      <c r="C66" s="40" t="s">
        <v>646</v>
      </c>
      <c r="D66" s="40" t="s">
        <v>647</v>
      </c>
      <c r="E66" s="41" t="s">
        <v>428</v>
      </c>
      <c r="F66" s="114" t="s">
        <v>571</v>
      </c>
      <c r="G66" s="43">
        <v>1175000</v>
      </c>
    </row>
    <row r="67" spans="1:7" ht="39" customHeight="1" x14ac:dyDescent="0.2">
      <c r="A67" s="125">
        <f t="shared" si="0"/>
        <v>65</v>
      </c>
      <c r="B67" s="38">
        <v>60450571</v>
      </c>
      <c r="C67" s="39" t="s">
        <v>311</v>
      </c>
      <c r="D67" s="40" t="s">
        <v>390</v>
      </c>
      <c r="E67" s="41" t="s">
        <v>270</v>
      </c>
      <c r="F67" s="41" t="s">
        <v>561</v>
      </c>
      <c r="G67" s="43">
        <v>2350000</v>
      </c>
    </row>
    <row r="68" spans="1:7" ht="21.75" customHeight="1" x14ac:dyDescent="0.2">
      <c r="E68" s="133"/>
      <c r="F68" s="133"/>
    </row>
    <row r="69" spans="1:7" ht="21.75" customHeight="1" x14ac:dyDescent="0.2">
      <c r="E69" s="133"/>
      <c r="F69" s="133"/>
    </row>
    <row r="70" spans="1:7" ht="21.75" customHeight="1" x14ac:dyDescent="0.2">
      <c r="B70" s="159"/>
      <c r="C70" s="116"/>
      <c r="D70" s="116"/>
      <c r="E70" s="135"/>
      <c r="F70" s="135"/>
      <c r="G70" s="136"/>
    </row>
    <row r="71" spans="1:7" ht="21.75" customHeight="1" x14ac:dyDescent="0.2">
      <c r="B71" s="159"/>
      <c r="C71" s="116"/>
      <c r="D71" s="116"/>
      <c r="E71" s="135"/>
      <c r="F71" s="135"/>
      <c r="G71" s="136"/>
    </row>
    <row r="72" spans="1:7" ht="21.75" customHeight="1" x14ac:dyDescent="0.2">
      <c r="B72" s="159"/>
      <c r="C72" s="116"/>
      <c r="D72" s="116"/>
      <c r="E72" s="135"/>
      <c r="F72" s="135"/>
      <c r="G72" s="136"/>
    </row>
    <row r="73" spans="1:7" ht="21.75" customHeight="1" x14ac:dyDescent="0.2">
      <c r="B73" s="159"/>
      <c r="C73" s="116"/>
      <c r="D73" s="116"/>
      <c r="E73" s="135"/>
      <c r="F73" s="135"/>
      <c r="G73" s="136"/>
    </row>
    <row r="74" spans="1:7" ht="21.75" customHeight="1" x14ac:dyDescent="0.2">
      <c r="B74" s="159"/>
      <c r="C74" s="116"/>
      <c r="D74" s="116"/>
      <c r="E74" s="135"/>
      <c r="F74" s="135"/>
      <c r="G74" s="136"/>
    </row>
    <row r="75" spans="1:7" ht="21.75" customHeight="1" x14ac:dyDescent="0.2">
      <c r="B75" s="159"/>
      <c r="C75" s="116"/>
      <c r="D75" s="116"/>
      <c r="E75" s="135"/>
      <c r="F75" s="135"/>
      <c r="G75" s="136"/>
    </row>
    <row r="76" spans="1:7" ht="21.75" customHeight="1" x14ac:dyDescent="0.2">
      <c r="B76" s="159"/>
      <c r="C76" s="116"/>
      <c r="D76" s="116"/>
      <c r="E76" s="135"/>
      <c r="F76" s="135"/>
      <c r="G76" s="136"/>
    </row>
    <row r="77" spans="1:7" ht="21.75" customHeight="1" x14ac:dyDescent="0.2">
      <c r="B77" s="159"/>
      <c r="C77" s="116"/>
      <c r="D77" s="116"/>
      <c r="E77" s="135"/>
      <c r="F77" s="135"/>
      <c r="G77" s="136"/>
    </row>
    <row r="78" spans="1:7" ht="21.75" customHeight="1" x14ac:dyDescent="0.2">
      <c r="B78" s="159"/>
      <c r="C78" s="116"/>
      <c r="D78" s="116"/>
      <c r="E78" s="135"/>
      <c r="F78" s="135"/>
      <c r="G78" s="136"/>
    </row>
    <row r="79" spans="1:7" ht="21.75" customHeight="1" x14ac:dyDescent="0.2">
      <c r="B79" s="159"/>
      <c r="C79" s="116"/>
      <c r="D79" s="116"/>
      <c r="E79" s="135"/>
      <c r="F79" s="135"/>
      <c r="G79" s="136"/>
    </row>
    <row r="80" spans="1:7" ht="21.75" customHeight="1" x14ac:dyDescent="0.2">
      <c r="B80" s="159"/>
      <c r="C80" s="116"/>
      <c r="D80" s="116"/>
      <c r="E80" s="135"/>
      <c r="F80" s="135"/>
      <c r="G80" s="136"/>
    </row>
    <row r="81" spans="1:7" ht="21.75" customHeight="1" x14ac:dyDescent="0.2">
      <c r="B81" s="159"/>
      <c r="C81" s="116"/>
      <c r="D81" s="116"/>
      <c r="E81" s="135"/>
      <c r="F81" s="135"/>
      <c r="G81" s="136"/>
    </row>
    <row r="82" spans="1:7" ht="21.75" customHeight="1" x14ac:dyDescent="0.2">
      <c r="B82" s="159"/>
      <c r="C82" s="116"/>
      <c r="D82" s="116"/>
      <c r="E82" s="135"/>
      <c r="F82" s="135"/>
      <c r="G82" s="136"/>
    </row>
    <row r="83" spans="1:7" ht="21.75" customHeight="1" x14ac:dyDescent="0.2">
      <c r="B83" s="159"/>
      <c r="C83" s="116"/>
      <c r="D83" s="116"/>
      <c r="E83" s="135"/>
      <c r="F83" s="135"/>
      <c r="G83" s="136"/>
    </row>
    <row r="84" spans="1:7" ht="21.75" customHeight="1" x14ac:dyDescent="0.2">
      <c r="B84" s="159"/>
      <c r="C84" s="116"/>
      <c r="D84" s="116"/>
      <c r="E84" s="135"/>
      <c r="F84" s="135"/>
      <c r="G84" s="136"/>
    </row>
    <row r="85" spans="1:7" ht="21.75" customHeight="1" x14ac:dyDescent="0.2">
      <c r="B85" s="159"/>
      <c r="C85" s="116"/>
      <c r="D85" s="116"/>
      <c r="E85" s="135"/>
      <c r="F85" s="135"/>
      <c r="G85" s="136"/>
    </row>
    <row r="86" spans="1:7" ht="21.75" customHeight="1" x14ac:dyDescent="0.2">
      <c r="B86" s="159"/>
      <c r="C86" s="116"/>
      <c r="D86" s="116"/>
      <c r="E86" s="135"/>
      <c r="F86" s="135"/>
      <c r="G86" s="136"/>
    </row>
    <row r="87" spans="1:7" ht="21.75" customHeight="1" x14ac:dyDescent="0.2">
      <c r="A87" s="137"/>
      <c r="C87" s="45"/>
      <c r="D87" s="45"/>
      <c r="E87" s="133"/>
      <c r="F87" s="133"/>
    </row>
    <row r="88" spans="1:7" ht="21.75" customHeight="1" x14ac:dyDescent="0.2">
      <c r="A88" s="137"/>
      <c r="C88" s="45"/>
      <c r="D88" s="45"/>
      <c r="E88" s="133"/>
      <c r="F88" s="133"/>
    </row>
    <row r="89" spans="1:7" ht="21.75" customHeight="1" x14ac:dyDescent="0.2">
      <c r="C89" s="45"/>
      <c r="D89" s="45"/>
      <c r="E89" s="133"/>
      <c r="F89" s="133"/>
    </row>
    <row r="90" spans="1:7" ht="21.75" customHeight="1" x14ac:dyDescent="0.2">
      <c r="A90" s="132"/>
      <c r="B90" s="160"/>
      <c r="C90" s="138"/>
      <c r="D90" s="138"/>
      <c r="E90" s="133"/>
      <c r="F90" s="133"/>
    </row>
    <row r="91" spans="1:7" ht="21.75" customHeight="1" x14ac:dyDescent="0.2">
      <c r="A91" s="132"/>
      <c r="C91" s="45"/>
      <c r="D91" s="45"/>
      <c r="E91" s="133"/>
      <c r="F91" s="133"/>
    </row>
    <row r="92" spans="1:7" ht="21.75" customHeight="1" x14ac:dyDescent="0.2">
      <c r="A92" s="132"/>
      <c r="C92" s="45"/>
      <c r="D92" s="45"/>
      <c r="E92" s="133"/>
      <c r="F92" s="133"/>
    </row>
    <row r="93" spans="1:7" ht="21.75" customHeight="1" x14ac:dyDescent="0.2">
      <c r="A93" s="132"/>
      <c r="C93" s="45"/>
      <c r="D93" s="45"/>
      <c r="E93" s="133"/>
      <c r="F93" s="133"/>
    </row>
    <row r="94" spans="1:7" ht="21.75" customHeight="1" x14ac:dyDescent="0.2">
      <c r="A94" s="132"/>
      <c r="C94" s="45"/>
      <c r="D94" s="45"/>
      <c r="E94" s="133"/>
      <c r="F94" s="133"/>
    </row>
    <row r="95" spans="1:7" ht="21.75" customHeight="1" x14ac:dyDescent="0.2">
      <c r="A95" s="132"/>
      <c r="C95" s="45"/>
      <c r="D95" s="45"/>
      <c r="E95" s="133"/>
      <c r="F95" s="133"/>
    </row>
    <row r="96" spans="1:7" ht="21.75" customHeight="1" x14ac:dyDescent="0.2">
      <c r="A96" s="132"/>
      <c r="C96" s="45"/>
      <c r="D96" s="45"/>
      <c r="E96" s="133"/>
      <c r="F96" s="133"/>
    </row>
    <row r="97" spans="1:6" ht="21.75" customHeight="1" x14ac:dyDescent="0.2">
      <c r="A97" s="132"/>
      <c r="C97" s="45"/>
      <c r="D97" s="45"/>
      <c r="E97" s="133"/>
      <c r="F97" s="133"/>
    </row>
    <row r="98" spans="1:6" ht="21.75" customHeight="1" x14ac:dyDescent="0.2">
      <c r="A98" s="132"/>
      <c r="C98" s="45"/>
      <c r="D98" s="45"/>
      <c r="E98" s="133"/>
      <c r="F98" s="133"/>
    </row>
    <row r="99" spans="1:6" ht="21.75" customHeight="1" x14ac:dyDescent="0.2">
      <c r="A99" s="132"/>
      <c r="C99" s="45"/>
      <c r="D99" s="45"/>
      <c r="E99" s="133"/>
      <c r="F99" s="133"/>
    </row>
    <row r="100" spans="1:6" ht="21.75" customHeight="1" x14ac:dyDescent="0.2">
      <c r="A100" s="132"/>
      <c r="C100" s="45"/>
      <c r="D100" s="45"/>
      <c r="E100" s="133"/>
      <c r="F100" s="133"/>
    </row>
    <row r="101" spans="1:6" ht="21.75" customHeight="1" x14ac:dyDescent="0.2">
      <c r="A101" s="132"/>
      <c r="C101" s="45"/>
      <c r="D101" s="45"/>
      <c r="E101" s="133"/>
      <c r="F101" s="133"/>
    </row>
    <row r="102" spans="1:6" ht="21.75" customHeight="1" x14ac:dyDescent="0.2">
      <c r="A102" s="132"/>
      <c r="C102" s="45"/>
      <c r="D102" s="45"/>
      <c r="E102" s="133"/>
      <c r="F102" s="133"/>
    </row>
    <row r="103" spans="1:6" ht="21.75" customHeight="1" x14ac:dyDescent="0.2">
      <c r="A103" s="132"/>
      <c r="C103" s="45"/>
      <c r="D103" s="45"/>
      <c r="E103" s="133"/>
      <c r="F103" s="133"/>
    </row>
    <row r="104" spans="1:6" ht="21.75" customHeight="1" x14ac:dyDescent="0.2">
      <c r="A104" s="132"/>
      <c r="C104" s="45"/>
      <c r="D104" s="45"/>
      <c r="E104" s="133"/>
      <c r="F104" s="133"/>
    </row>
    <row r="105" spans="1:6" ht="21.75" customHeight="1" x14ac:dyDescent="0.2">
      <c r="A105" s="132"/>
      <c r="C105" s="45"/>
      <c r="D105" s="45"/>
      <c r="E105" s="133"/>
      <c r="F105" s="133"/>
    </row>
    <row r="106" spans="1:6" ht="21.75" customHeight="1" x14ac:dyDescent="0.2">
      <c r="A106" s="132"/>
      <c r="C106" s="45"/>
      <c r="D106" s="45"/>
      <c r="E106" s="133"/>
      <c r="F106" s="133"/>
    </row>
    <row r="107" spans="1:6" ht="21.75" customHeight="1" x14ac:dyDescent="0.2">
      <c r="A107" s="132"/>
      <c r="C107" s="45"/>
      <c r="D107" s="45"/>
      <c r="E107" s="133"/>
      <c r="F107" s="133"/>
    </row>
    <row r="108" spans="1:6" ht="21.75" customHeight="1" x14ac:dyDescent="0.2">
      <c r="A108" s="132"/>
      <c r="C108" s="45"/>
      <c r="D108" s="45"/>
      <c r="E108" s="133"/>
      <c r="F108" s="133"/>
    </row>
    <row r="109" spans="1:6" ht="21.75" customHeight="1" x14ac:dyDescent="0.2">
      <c r="A109" s="132"/>
      <c r="C109" s="45"/>
      <c r="D109" s="45"/>
      <c r="E109" s="133"/>
      <c r="F109" s="133"/>
    </row>
    <row r="110" spans="1:6" ht="21.75" customHeight="1" x14ac:dyDescent="0.2">
      <c r="A110" s="132"/>
      <c r="C110" s="45"/>
      <c r="D110" s="45"/>
      <c r="E110" s="133"/>
      <c r="F110" s="133"/>
    </row>
    <row r="111" spans="1:6" ht="21.75" customHeight="1" x14ac:dyDescent="0.2">
      <c r="A111" s="132"/>
      <c r="C111" s="45"/>
      <c r="D111" s="45"/>
      <c r="E111" s="133"/>
      <c r="F111" s="133"/>
    </row>
    <row r="112" spans="1:6" ht="21.75" customHeight="1" x14ac:dyDescent="0.2">
      <c r="A112" s="132"/>
      <c r="C112" s="45"/>
      <c r="D112" s="45"/>
      <c r="E112" s="133"/>
      <c r="F112" s="133"/>
    </row>
    <row r="113" spans="1:6" ht="21.75" customHeight="1" x14ac:dyDescent="0.2">
      <c r="A113" s="132"/>
      <c r="C113" s="45"/>
      <c r="D113" s="45"/>
      <c r="E113" s="133"/>
      <c r="F113" s="133"/>
    </row>
    <row r="114" spans="1:6" ht="21.75" customHeight="1" x14ac:dyDescent="0.2">
      <c r="A114" s="132"/>
      <c r="C114" s="45"/>
      <c r="D114" s="45"/>
      <c r="E114" s="133"/>
      <c r="F114" s="133"/>
    </row>
    <row r="115" spans="1:6" ht="21.75" customHeight="1" x14ac:dyDescent="0.2">
      <c r="A115" s="132"/>
      <c r="C115" s="45"/>
      <c r="D115" s="45"/>
      <c r="E115" s="133"/>
      <c r="F115" s="133"/>
    </row>
    <row r="116" spans="1:6" ht="21.75" customHeight="1" x14ac:dyDescent="0.2">
      <c r="A116" s="132"/>
      <c r="C116" s="45"/>
      <c r="D116" s="45"/>
      <c r="E116" s="133"/>
      <c r="F116" s="133"/>
    </row>
    <row r="117" spans="1:6" ht="21.75" customHeight="1" x14ac:dyDescent="0.2">
      <c r="A117" s="114"/>
      <c r="E117" s="133"/>
      <c r="F117" s="133"/>
    </row>
    <row r="118" spans="1:6" ht="21.75" customHeight="1" x14ac:dyDescent="0.2">
      <c r="A118" s="132"/>
      <c r="C118" s="45"/>
      <c r="D118" s="45"/>
      <c r="E118" s="133"/>
      <c r="F118" s="133"/>
    </row>
    <row r="119" spans="1:6" ht="21.75" customHeight="1" x14ac:dyDescent="0.2">
      <c r="A119" s="132"/>
      <c r="C119" s="45"/>
      <c r="D119" s="45"/>
      <c r="E119" s="133"/>
      <c r="F119" s="133"/>
    </row>
    <row r="120" spans="1:6" ht="21.75" customHeight="1" x14ac:dyDescent="0.2">
      <c r="A120" s="132"/>
      <c r="C120" s="45"/>
      <c r="D120" s="45"/>
      <c r="E120" s="133"/>
      <c r="F120" s="133"/>
    </row>
    <row r="121" spans="1:6" ht="21.75" customHeight="1" x14ac:dyDescent="0.2">
      <c r="A121" s="132"/>
      <c r="C121" s="45"/>
      <c r="D121" s="45"/>
      <c r="E121" s="133"/>
      <c r="F121" s="133"/>
    </row>
    <row r="122" spans="1:6" ht="21.75" customHeight="1" x14ac:dyDescent="0.2">
      <c r="A122" s="132"/>
      <c r="C122" s="45"/>
      <c r="D122" s="45"/>
      <c r="E122" s="133"/>
      <c r="F122" s="133"/>
    </row>
    <row r="123" spans="1:6" ht="21.75" customHeight="1" x14ac:dyDescent="0.2">
      <c r="A123" s="132"/>
      <c r="C123" s="45"/>
      <c r="D123" s="45"/>
      <c r="E123" s="133"/>
      <c r="F123" s="133"/>
    </row>
    <row r="124" spans="1:6" ht="21.75" customHeight="1" x14ac:dyDescent="0.2">
      <c r="A124" s="132"/>
      <c r="C124" s="45"/>
      <c r="D124" s="45"/>
      <c r="E124" s="133"/>
      <c r="F124" s="133"/>
    </row>
    <row r="125" spans="1:6" ht="21.75" customHeight="1" x14ac:dyDescent="0.2">
      <c r="A125" s="132"/>
      <c r="C125" s="45"/>
      <c r="D125" s="45"/>
      <c r="E125" s="133"/>
      <c r="F125" s="133"/>
    </row>
    <row r="126" spans="1:6" ht="21.75" customHeight="1" x14ac:dyDescent="0.2">
      <c r="A126" s="132"/>
      <c r="C126" s="45"/>
      <c r="D126" s="45"/>
      <c r="E126" s="133"/>
      <c r="F126" s="133"/>
    </row>
    <row r="127" spans="1:6" ht="21.75" customHeight="1" x14ac:dyDescent="0.2">
      <c r="A127" s="132"/>
      <c r="C127" s="45"/>
      <c r="D127" s="45"/>
      <c r="E127" s="133"/>
      <c r="F127" s="133"/>
    </row>
    <row r="128" spans="1:6" ht="21.75" customHeight="1" x14ac:dyDescent="0.2">
      <c r="A128" s="132"/>
      <c r="C128" s="45"/>
      <c r="D128" s="45"/>
      <c r="E128" s="133"/>
      <c r="F128" s="133"/>
    </row>
    <row r="129" spans="1:6" ht="21.75" customHeight="1" x14ac:dyDescent="0.2">
      <c r="A129" s="132"/>
      <c r="C129" s="45"/>
      <c r="D129" s="45"/>
      <c r="E129" s="133"/>
      <c r="F129" s="133"/>
    </row>
    <row r="130" spans="1:6" ht="21.75" customHeight="1" x14ac:dyDescent="0.2">
      <c r="A130" s="132"/>
      <c r="C130" s="45"/>
      <c r="D130" s="45"/>
      <c r="E130" s="133"/>
      <c r="F130" s="133"/>
    </row>
    <row r="131" spans="1:6" ht="21.75" customHeight="1" x14ac:dyDescent="0.2">
      <c r="A131" s="132"/>
      <c r="C131" s="45"/>
      <c r="D131" s="45"/>
      <c r="E131" s="133"/>
      <c r="F131" s="133"/>
    </row>
    <row r="132" spans="1:6" ht="21.75" customHeight="1" x14ac:dyDescent="0.2">
      <c r="A132" s="137"/>
      <c r="C132" s="45"/>
      <c r="D132" s="45"/>
      <c r="E132" s="133"/>
      <c r="F132" s="133"/>
    </row>
    <row r="133" spans="1:6" ht="21.75" customHeight="1" x14ac:dyDescent="0.2">
      <c r="A133" s="137"/>
      <c r="C133" s="45"/>
      <c r="D133" s="45"/>
      <c r="E133" s="133"/>
      <c r="F133" s="133"/>
    </row>
    <row r="134" spans="1:6" ht="21.75" customHeight="1" x14ac:dyDescent="0.2">
      <c r="A134" s="137"/>
      <c r="C134" s="45"/>
      <c r="D134" s="45"/>
      <c r="E134" s="133"/>
      <c r="F134" s="133"/>
    </row>
    <row r="135" spans="1:6" ht="21.75" customHeight="1" x14ac:dyDescent="0.2">
      <c r="A135" s="132"/>
      <c r="C135" s="45"/>
      <c r="D135" s="45"/>
      <c r="E135" s="133"/>
      <c r="F135" s="133"/>
    </row>
    <row r="136" spans="1:6" ht="21.75" customHeight="1" x14ac:dyDescent="0.2">
      <c r="A136" s="132"/>
      <c r="C136" s="45"/>
      <c r="D136" s="45"/>
      <c r="E136" s="133"/>
      <c r="F136" s="133"/>
    </row>
    <row r="137" spans="1:6" ht="21.75" customHeight="1" x14ac:dyDescent="0.2">
      <c r="A137" s="132"/>
      <c r="C137" s="45"/>
      <c r="D137" s="45"/>
      <c r="E137" s="133"/>
      <c r="F137" s="133"/>
    </row>
    <row r="138" spans="1:6" ht="21.75" customHeight="1" x14ac:dyDescent="0.2">
      <c r="A138" s="137"/>
      <c r="C138" s="45"/>
      <c r="D138" s="45"/>
      <c r="E138" s="133"/>
      <c r="F138" s="133"/>
    </row>
    <row r="139" spans="1:6" ht="21.75" customHeight="1" x14ac:dyDescent="0.2">
      <c r="A139" s="137"/>
      <c r="C139" s="45"/>
      <c r="D139" s="45"/>
      <c r="E139" s="133"/>
      <c r="F139" s="133"/>
    </row>
    <row r="140" spans="1:6" ht="21.75" customHeight="1" x14ac:dyDescent="0.2">
      <c r="A140" s="137"/>
      <c r="C140" s="45"/>
      <c r="D140" s="45"/>
      <c r="E140" s="133"/>
      <c r="F140" s="133"/>
    </row>
    <row r="141" spans="1:6" ht="21.75" customHeight="1" x14ac:dyDescent="0.2">
      <c r="A141" s="137"/>
      <c r="C141" s="45"/>
      <c r="D141" s="45"/>
      <c r="E141" s="133"/>
      <c r="F141" s="133"/>
    </row>
    <row r="142" spans="1:6" ht="21.75" customHeight="1" x14ac:dyDescent="0.2">
      <c r="A142" s="137"/>
      <c r="C142" s="45"/>
      <c r="D142" s="45"/>
      <c r="E142" s="133"/>
      <c r="F142" s="133"/>
    </row>
    <row r="143" spans="1:6" ht="21.75" customHeight="1" x14ac:dyDescent="0.2">
      <c r="A143" s="137"/>
      <c r="C143" s="45"/>
      <c r="D143" s="45"/>
      <c r="E143" s="133"/>
      <c r="F143" s="133"/>
    </row>
    <row r="144" spans="1:6" ht="21.75" customHeight="1" x14ac:dyDescent="0.2">
      <c r="A144" s="137"/>
      <c r="C144" s="45"/>
      <c r="D144" s="45"/>
      <c r="E144" s="133"/>
      <c r="F144" s="133"/>
    </row>
    <row r="145" spans="1:6" ht="21.75" customHeight="1" x14ac:dyDescent="0.2">
      <c r="A145" s="137"/>
      <c r="C145" s="45"/>
      <c r="D145" s="45"/>
      <c r="E145" s="133"/>
      <c r="F145" s="133"/>
    </row>
    <row r="146" spans="1:6" ht="21.75" customHeight="1" x14ac:dyDescent="0.2">
      <c r="A146" s="137"/>
      <c r="C146" s="45"/>
      <c r="D146" s="45"/>
      <c r="E146" s="133"/>
      <c r="F146" s="133"/>
    </row>
    <row r="147" spans="1:6" ht="21.75" customHeight="1" x14ac:dyDescent="0.2">
      <c r="A147" s="137"/>
      <c r="C147" s="45"/>
      <c r="D147" s="45"/>
      <c r="E147" s="133"/>
      <c r="F147" s="133"/>
    </row>
    <row r="148" spans="1:6" ht="21.75" customHeight="1" x14ac:dyDescent="0.2">
      <c r="A148" s="137"/>
      <c r="C148" s="45"/>
      <c r="D148" s="45"/>
      <c r="E148" s="133"/>
      <c r="F148" s="133"/>
    </row>
    <row r="149" spans="1:6" ht="21.75" customHeight="1" x14ac:dyDescent="0.2">
      <c r="A149" s="137"/>
      <c r="C149" s="45"/>
      <c r="D149" s="45"/>
      <c r="E149" s="133"/>
      <c r="F149" s="133"/>
    </row>
    <row r="150" spans="1:6" ht="21.75" customHeight="1" x14ac:dyDescent="0.2">
      <c r="A150" s="137"/>
      <c r="C150" s="45"/>
      <c r="D150" s="45"/>
      <c r="E150" s="133"/>
      <c r="F150" s="133"/>
    </row>
    <row r="151" spans="1:6" ht="21.75" customHeight="1" x14ac:dyDescent="0.2">
      <c r="A151" s="137"/>
      <c r="C151" s="45"/>
      <c r="D151" s="45"/>
      <c r="E151" s="133"/>
      <c r="F151" s="133"/>
    </row>
    <row r="152" spans="1:6" ht="21.75" customHeight="1" x14ac:dyDescent="0.2">
      <c r="A152" s="137"/>
      <c r="C152" s="45"/>
      <c r="D152" s="45"/>
      <c r="E152" s="133"/>
      <c r="F152" s="133"/>
    </row>
  </sheetData>
  <autoFilter ref="A2:WXC6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ZJ155"/>
  <sheetViews>
    <sheetView topLeftCell="A53" workbookViewId="0">
      <selection activeCell="A2" sqref="A2:G70"/>
    </sheetView>
  </sheetViews>
  <sheetFormatPr baseColWidth="10" defaultColWidth="11.42578125" defaultRowHeight="12" x14ac:dyDescent="0.2"/>
  <cols>
    <col min="1" max="1" width="4.85546875" style="131" customWidth="1"/>
    <col min="2" max="2" width="10.85546875" style="40" customWidth="1"/>
    <col min="3" max="3" width="8.5703125" style="40" customWidth="1"/>
    <col min="4" max="4" width="11.28515625" style="40" customWidth="1"/>
    <col min="5" max="5" width="16.42578125" style="41" customWidth="1"/>
    <col min="6" max="6" width="19.28515625" style="41" customWidth="1"/>
    <col min="7" max="7" width="12.140625" style="43" customWidth="1"/>
    <col min="8" max="16384" width="11.42578125" style="114"/>
  </cols>
  <sheetData>
    <row r="2" spans="1:7" s="154" customFormat="1" ht="33" customHeight="1" x14ac:dyDescent="0.2">
      <c r="A2" s="115" t="s">
        <v>551</v>
      </c>
      <c r="B2" s="155" t="s">
        <v>500</v>
      </c>
      <c r="C2" s="108" t="s">
        <v>501</v>
      </c>
      <c r="D2" s="108" t="s">
        <v>502</v>
      </c>
      <c r="E2" s="155" t="s">
        <v>267</v>
      </c>
      <c r="F2" s="155" t="s">
        <v>552</v>
      </c>
      <c r="G2" s="156" t="s">
        <v>553</v>
      </c>
    </row>
    <row r="3" spans="1:7" ht="21.75" customHeight="1" x14ac:dyDescent="0.2">
      <c r="A3" s="125">
        <v>1</v>
      </c>
      <c r="B3" s="39" t="s">
        <v>559</v>
      </c>
      <c r="C3" s="40" t="s">
        <v>560</v>
      </c>
      <c r="D3" s="39" t="s">
        <v>620</v>
      </c>
      <c r="E3" s="41" t="s">
        <v>266</v>
      </c>
      <c r="F3" s="114" t="s">
        <v>561</v>
      </c>
      <c r="G3" s="43">
        <v>2350000</v>
      </c>
    </row>
    <row r="4" spans="1:7" ht="14.25" customHeight="1" x14ac:dyDescent="0.2">
      <c r="A4" s="125">
        <f>+A3+1</f>
        <v>2</v>
      </c>
      <c r="B4" s="39" t="s">
        <v>306</v>
      </c>
      <c r="C4" s="40" t="s">
        <v>308</v>
      </c>
      <c r="D4" s="39" t="s">
        <v>309</v>
      </c>
      <c r="E4" s="41" t="s">
        <v>266</v>
      </c>
      <c r="F4" s="114" t="s">
        <v>561</v>
      </c>
      <c r="G4" s="43">
        <v>2350000</v>
      </c>
    </row>
    <row r="5" spans="1:7" ht="21.75" customHeight="1" x14ac:dyDescent="0.2">
      <c r="A5" s="125" t="e">
        <f>+#REF!+1</f>
        <v>#REF!</v>
      </c>
      <c r="B5" s="39" t="s">
        <v>565</v>
      </c>
      <c r="C5" s="40" t="s">
        <v>566</v>
      </c>
      <c r="D5" s="39" t="s">
        <v>621</v>
      </c>
      <c r="E5" s="41" t="s">
        <v>266</v>
      </c>
      <c r="F5" s="114" t="s">
        <v>561</v>
      </c>
      <c r="G5" s="43">
        <v>2350000</v>
      </c>
    </row>
    <row r="6" spans="1:7" ht="24.75" customHeight="1" x14ac:dyDescent="0.2">
      <c r="A6" s="125" t="e">
        <f>+#REF!+1</f>
        <v>#REF!</v>
      </c>
      <c r="B6" s="40" t="s">
        <v>568</v>
      </c>
      <c r="C6" s="40" t="s">
        <v>339</v>
      </c>
      <c r="D6" s="40" t="s">
        <v>623</v>
      </c>
      <c r="E6" s="41" t="s">
        <v>266</v>
      </c>
      <c r="F6" s="114" t="s">
        <v>561</v>
      </c>
      <c r="G6" s="43">
        <v>2350000</v>
      </c>
    </row>
    <row r="7" spans="1:7" ht="28.5" customHeight="1" x14ac:dyDescent="0.2">
      <c r="A7" s="125" t="e">
        <f t="shared" ref="A7:A55" si="0">+A6+1</f>
        <v>#REF!</v>
      </c>
      <c r="B7" s="39" t="s">
        <v>569</v>
      </c>
      <c r="C7" s="40" t="s">
        <v>570</v>
      </c>
      <c r="D7" s="39" t="s">
        <v>313</v>
      </c>
      <c r="E7" s="41" t="s">
        <v>266</v>
      </c>
      <c r="F7" s="114" t="s">
        <v>561</v>
      </c>
      <c r="G7" s="43">
        <v>1762500</v>
      </c>
    </row>
    <row r="8" spans="1:7" ht="21.75" customHeight="1" x14ac:dyDescent="0.2">
      <c r="A8" s="125" t="e">
        <f t="shared" si="0"/>
        <v>#REF!</v>
      </c>
      <c r="B8" s="40" t="s">
        <v>310</v>
      </c>
      <c r="C8" s="40" t="s">
        <v>312</v>
      </c>
      <c r="D8" s="40" t="s">
        <v>313</v>
      </c>
      <c r="E8" s="41" t="s">
        <v>266</v>
      </c>
      <c r="F8" s="114" t="s">
        <v>561</v>
      </c>
      <c r="G8" s="43">
        <v>2350000</v>
      </c>
    </row>
    <row r="9" spans="1:7" ht="26.25" customHeight="1" x14ac:dyDescent="0.2">
      <c r="A9" s="125" t="e">
        <f t="shared" si="0"/>
        <v>#REF!</v>
      </c>
      <c r="B9" s="40" t="s">
        <v>314</v>
      </c>
      <c r="C9" s="40" t="s">
        <v>315</v>
      </c>
      <c r="D9" s="40" t="s">
        <v>316</v>
      </c>
      <c r="E9" s="41" t="s">
        <v>317</v>
      </c>
      <c r="F9" s="41" t="s">
        <v>571</v>
      </c>
      <c r="G9" s="43">
        <v>1175000</v>
      </c>
    </row>
    <row r="10" spans="1:7" ht="21.75" customHeight="1" x14ac:dyDescent="0.2">
      <c r="A10" s="125" t="e">
        <f t="shared" si="0"/>
        <v>#REF!</v>
      </c>
      <c r="B10" s="39" t="s">
        <v>503</v>
      </c>
      <c r="C10" s="40" t="s">
        <v>504</v>
      </c>
      <c r="D10" s="39" t="s">
        <v>505</v>
      </c>
      <c r="E10" s="41" t="s">
        <v>269</v>
      </c>
      <c r="F10" s="114" t="s">
        <v>558</v>
      </c>
      <c r="G10" s="43">
        <v>900000</v>
      </c>
    </row>
    <row r="11" spans="1:7" ht="27" customHeight="1" x14ac:dyDescent="0.2">
      <c r="A11" s="125" t="e">
        <f t="shared" si="0"/>
        <v>#REF!</v>
      </c>
      <c r="B11" s="39" t="s">
        <v>318</v>
      </c>
      <c r="C11" s="40" t="s">
        <v>319</v>
      </c>
      <c r="D11" s="39" t="s">
        <v>320</v>
      </c>
      <c r="E11" s="41" t="s">
        <v>266</v>
      </c>
      <c r="F11" s="114" t="s">
        <v>561</v>
      </c>
      <c r="G11" s="43">
        <v>2350000</v>
      </c>
    </row>
    <row r="12" spans="1:7" ht="21.75" customHeight="1" x14ac:dyDescent="0.2">
      <c r="A12" s="125" t="e">
        <f t="shared" si="0"/>
        <v>#REF!</v>
      </c>
      <c r="B12" s="40" t="s">
        <v>575</v>
      </c>
      <c r="C12" s="40" t="s">
        <v>576</v>
      </c>
      <c r="D12" s="40" t="s">
        <v>323</v>
      </c>
      <c r="E12" s="41" t="s">
        <v>266</v>
      </c>
      <c r="F12" s="114" t="s">
        <v>561</v>
      </c>
      <c r="G12" s="43">
        <v>1175000</v>
      </c>
    </row>
    <row r="13" spans="1:7" ht="38.25" customHeight="1" x14ac:dyDescent="0.2">
      <c r="A13" s="125" t="e">
        <f t="shared" si="0"/>
        <v>#REF!</v>
      </c>
      <c r="B13" s="40" t="s">
        <v>321</v>
      </c>
      <c r="C13" s="40" t="s">
        <v>322</v>
      </c>
      <c r="D13" s="40" t="s">
        <v>323</v>
      </c>
      <c r="E13" s="41" t="s">
        <v>324</v>
      </c>
      <c r="F13" s="41" t="s">
        <v>561</v>
      </c>
      <c r="G13" s="43">
        <v>2500000</v>
      </c>
    </row>
    <row r="14" spans="1:7" ht="17.25" customHeight="1" x14ac:dyDescent="0.2">
      <c r="A14" s="125" t="e">
        <f>+#REF!+1</f>
        <v>#REF!</v>
      </c>
      <c r="B14" s="39" t="s">
        <v>578</v>
      </c>
      <c r="C14" s="40" t="s">
        <v>366</v>
      </c>
      <c r="D14" s="39" t="s">
        <v>309</v>
      </c>
      <c r="E14" s="41" t="s">
        <v>579</v>
      </c>
      <c r="F14" s="41" t="s">
        <v>577</v>
      </c>
      <c r="G14" s="43">
        <v>3000000</v>
      </c>
    </row>
    <row r="15" spans="1:7" ht="21.75" customHeight="1" x14ac:dyDescent="0.2">
      <c r="A15" s="125" t="e">
        <f t="shared" si="0"/>
        <v>#REF!</v>
      </c>
      <c r="B15" s="39" t="s">
        <v>580</v>
      </c>
      <c r="C15" s="40" t="s">
        <v>581</v>
      </c>
      <c r="D15" s="39" t="s">
        <v>624</v>
      </c>
      <c r="E15" s="41" t="s">
        <v>266</v>
      </c>
      <c r="F15" s="114" t="s">
        <v>561</v>
      </c>
      <c r="G15" s="43">
        <v>1175000</v>
      </c>
    </row>
    <row r="16" spans="1:7" ht="24.75" customHeight="1" x14ac:dyDescent="0.2">
      <c r="A16" s="125" t="e">
        <f t="shared" si="0"/>
        <v>#REF!</v>
      </c>
      <c r="B16" s="39" t="s">
        <v>506</v>
      </c>
      <c r="C16" s="40" t="s">
        <v>507</v>
      </c>
      <c r="D16" s="39" t="s">
        <v>357</v>
      </c>
      <c r="E16" s="41" t="s">
        <v>269</v>
      </c>
      <c r="F16" s="114" t="s">
        <v>558</v>
      </c>
      <c r="G16" s="43">
        <v>1200000</v>
      </c>
    </row>
    <row r="17" spans="1:7 16223:16234" ht="28.5" customHeight="1" x14ac:dyDescent="0.2">
      <c r="A17" s="125" t="e">
        <f>+#REF!+1</f>
        <v>#REF!</v>
      </c>
      <c r="B17" s="40" t="s">
        <v>329</v>
      </c>
      <c r="C17" s="39" t="s">
        <v>331</v>
      </c>
      <c r="D17" s="41" t="s">
        <v>332</v>
      </c>
      <c r="E17" s="43" t="s">
        <v>266</v>
      </c>
      <c r="F17" s="129" t="s">
        <v>561</v>
      </c>
      <c r="G17" s="43">
        <v>1175000</v>
      </c>
      <c r="WYY17" s="125"/>
      <c r="WYZ17" s="38"/>
      <c r="WZA17" s="39"/>
      <c r="WZB17" s="40"/>
      <c r="WZC17" s="40"/>
      <c r="WZD17" s="39"/>
      <c r="WZE17" s="41"/>
      <c r="WZF17" s="43"/>
      <c r="WZG17" s="126"/>
      <c r="WZH17" s="128"/>
      <c r="WZI17" s="129"/>
      <c r="WZJ17" s="129"/>
    </row>
    <row r="18" spans="1:7 16223:16234" ht="21.75" customHeight="1" x14ac:dyDescent="0.2">
      <c r="A18" s="125" t="e">
        <f t="shared" si="0"/>
        <v>#REF!</v>
      </c>
      <c r="B18" s="39" t="s">
        <v>582</v>
      </c>
      <c r="C18" s="40" t="s">
        <v>583</v>
      </c>
      <c r="D18" s="39"/>
      <c r="E18" s="41" t="s">
        <v>266</v>
      </c>
      <c r="F18" s="114" t="s">
        <v>561</v>
      </c>
      <c r="G18" s="43">
        <v>2350000</v>
      </c>
    </row>
    <row r="19" spans="1:7 16223:16234" ht="21.75" customHeight="1" x14ac:dyDescent="0.2">
      <c r="A19" s="125" t="e">
        <f t="shared" si="0"/>
        <v>#REF!</v>
      </c>
      <c r="B19" s="39" t="s">
        <v>333</v>
      </c>
      <c r="C19" s="40" t="s">
        <v>335</v>
      </c>
      <c r="D19" s="39" t="s">
        <v>336</v>
      </c>
      <c r="E19" s="41" t="s">
        <v>270</v>
      </c>
      <c r="F19" s="114" t="s">
        <v>561</v>
      </c>
      <c r="G19" s="43">
        <v>2350000</v>
      </c>
    </row>
    <row r="20" spans="1:7 16223:16234" ht="21.75" customHeight="1" x14ac:dyDescent="0.2">
      <c r="A20" s="125" t="e">
        <f t="shared" si="0"/>
        <v>#REF!</v>
      </c>
      <c r="B20" s="39" t="s">
        <v>337</v>
      </c>
      <c r="C20" s="40" t="s">
        <v>339</v>
      </c>
      <c r="D20" s="39" t="s">
        <v>340</v>
      </c>
      <c r="E20" s="41" t="s">
        <v>266</v>
      </c>
      <c r="F20" s="114" t="s">
        <v>561</v>
      </c>
      <c r="G20" s="43">
        <v>2350000</v>
      </c>
    </row>
    <row r="21" spans="1:7 16223:16234" ht="21.75" customHeight="1" x14ac:dyDescent="0.2">
      <c r="A21" s="125" t="e">
        <f t="shared" si="0"/>
        <v>#REF!</v>
      </c>
      <c r="B21" s="39" t="s">
        <v>508</v>
      </c>
      <c r="C21" s="40" t="s">
        <v>509</v>
      </c>
      <c r="D21" s="39" t="s">
        <v>510</v>
      </c>
      <c r="E21" s="41" t="s">
        <v>269</v>
      </c>
      <c r="F21" s="114" t="s">
        <v>558</v>
      </c>
      <c r="G21" s="43">
        <v>1200000</v>
      </c>
    </row>
    <row r="22" spans="1:7 16223:16234" ht="36" customHeight="1" x14ac:dyDescent="0.2">
      <c r="A22" s="125" t="e">
        <f t="shared" si="0"/>
        <v>#REF!</v>
      </c>
      <c r="B22" s="39" t="s">
        <v>341</v>
      </c>
      <c r="C22" s="40" t="s">
        <v>343</v>
      </c>
      <c r="D22" s="39"/>
      <c r="E22" s="41" t="s">
        <v>270</v>
      </c>
      <c r="F22" s="114" t="s">
        <v>561</v>
      </c>
      <c r="G22" s="43">
        <v>1175000</v>
      </c>
    </row>
    <row r="23" spans="1:7 16223:16234" ht="21.75" customHeight="1" x14ac:dyDescent="0.2">
      <c r="A23" s="125" t="e">
        <f t="shared" si="0"/>
        <v>#REF!</v>
      </c>
      <c r="B23" s="39" t="s">
        <v>584</v>
      </c>
      <c r="C23" s="40" t="s">
        <v>585</v>
      </c>
      <c r="D23" s="39" t="s">
        <v>627</v>
      </c>
      <c r="E23" s="41" t="s">
        <v>511</v>
      </c>
      <c r="F23" s="114" t="s">
        <v>571</v>
      </c>
      <c r="G23" s="43">
        <v>908526</v>
      </c>
    </row>
    <row r="24" spans="1:7 16223:16234" ht="27" customHeight="1" x14ac:dyDescent="0.2">
      <c r="A24" s="125" t="e">
        <f t="shared" si="0"/>
        <v>#REF!</v>
      </c>
      <c r="B24" s="39" t="s">
        <v>586</v>
      </c>
      <c r="C24" s="40" t="s">
        <v>587</v>
      </c>
      <c r="E24" s="41" t="s">
        <v>266</v>
      </c>
      <c r="F24" s="114" t="s">
        <v>561</v>
      </c>
      <c r="G24" s="43">
        <v>2350000</v>
      </c>
    </row>
    <row r="25" spans="1:7 16223:16234" ht="27.75" customHeight="1" x14ac:dyDescent="0.2">
      <c r="A25" s="125" t="e">
        <f t="shared" si="0"/>
        <v>#REF!</v>
      </c>
      <c r="B25" s="39" t="s">
        <v>588</v>
      </c>
      <c r="C25" s="40" t="s">
        <v>589</v>
      </c>
      <c r="D25" s="39" t="s">
        <v>629</v>
      </c>
      <c r="E25" s="41" t="s">
        <v>266</v>
      </c>
      <c r="F25" s="114" t="s">
        <v>561</v>
      </c>
      <c r="G25" s="43">
        <v>2350000</v>
      </c>
    </row>
    <row r="26" spans="1:7 16223:16234" ht="51.75" customHeight="1" x14ac:dyDescent="0.2">
      <c r="A26" s="125" t="e">
        <f t="shared" si="0"/>
        <v>#REF!</v>
      </c>
      <c r="B26" s="39" t="s">
        <v>344</v>
      </c>
      <c r="C26" s="40" t="s">
        <v>345</v>
      </c>
      <c r="D26" s="39" t="s">
        <v>346</v>
      </c>
      <c r="E26" s="41" t="s">
        <v>324</v>
      </c>
      <c r="F26" s="41" t="s">
        <v>561</v>
      </c>
      <c r="G26" s="43">
        <v>2500000</v>
      </c>
    </row>
    <row r="27" spans="1:7 16223:16234" ht="26.25" customHeight="1" x14ac:dyDescent="0.2">
      <c r="A27" s="125" t="e">
        <f t="shared" si="0"/>
        <v>#REF!</v>
      </c>
      <c r="B27" s="39" t="s">
        <v>344</v>
      </c>
      <c r="C27" s="40" t="s">
        <v>331</v>
      </c>
      <c r="D27" s="39" t="s">
        <v>347</v>
      </c>
      <c r="E27" s="41" t="s">
        <v>270</v>
      </c>
      <c r="F27" s="114" t="s">
        <v>561</v>
      </c>
      <c r="G27" s="43">
        <v>2350000</v>
      </c>
    </row>
    <row r="28" spans="1:7 16223:16234" ht="26.25" customHeight="1" x14ac:dyDescent="0.2">
      <c r="A28" s="125" t="e">
        <f t="shared" si="0"/>
        <v>#REF!</v>
      </c>
      <c r="B28" s="39" t="s">
        <v>590</v>
      </c>
      <c r="C28" s="40" t="s">
        <v>591</v>
      </c>
      <c r="D28" s="39" t="s">
        <v>363</v>
      </c>
      <c r="E28" s="41" t="s">
        <v>592</v>
      </c>
      <c r="F28" s="114" t="s">
        <v>558</v>
      </c>
      <c r="G28" s="43">
        <v>1500000</v>
      </c>
    </row>
    <row r="29" spans="1:7 16223:16234" ht="21" customHeight="1" x14ac:dyDescent="0.2">
      <c r="A29" s="125" t="e">
        <f t="shared" si="0"/>
        <v>#REF!</v>
      </c>
      <c r="B29" s="39" t="s">
        <v>348</v>
      </c>
      <c r="C29" s="40" t="s">
        <v>350</v>
      </c>
      <c r="D29" s="39"/>
      <c r="E29" s="41" t="s">
        <v>351</v>
      </c>
      <c r="F29" s="114" t="s">
        <v>571</v>
      </c>
      <c r="G29" s="43">
        <v>1175000</v>
      </c>
    </row>
    <row r="30" spans="1:7 16223:16234" ht="27.75" customHeight="1" x14ac:dyDescent="0.2">
      <c r="A30" s="125" t="e">
        <f t="shared" si="0"/>
        <v>#REF!</v>
      </c>
      <c r="B30" s="39" t="s">
        <v>512</v>
      </c>
      <c r="C30" s="40" t="s">
        <v>514</v>
      </c>
      <c r="D30" s="39"/>
      <c r="E30" s="41" t="s">
        <v>269</v>
      </c>
      <c r="F30" s="114" t="s">
        <v>558</v>
      </c>
      <c r="G30" s="43">
        <v>1100000</v>
      </c>
    </row>
    <row r="31" spans="1:7 16223:16234" ht="39.75" customHeight="1" x14ac:dyDescent="0.2">
      <c r="A31" s="125" t="e">
        <f t="shared" si="0"/>
        <v>#REF!</v>
      </c>
      <c r="B31" s="39" t="s">
        <v>515</v>
      </c>
      <c r="C31" s="40" t="s">
        <v>366</v>
      </c>
      <c r="D31" s="39" t="s">
        <v>309</v>
      </c>
      <c r="E31" s="41" t="s">
        <v>511</v>
      </c>
      <c r="F31" s="114" t="s">
        <v>558</v>
      </c>
      <c r="G31" s="43">
        <v>908526</v>
      </c>
    </row>
    <row r="32" spans="1:7 16223:16234" s="167" customFormat="1" ht="36" customHeight="1" x14ac:dyDescent="0.2">
      <c r="A32" s="163" t="e">
        <f t="shared" si="0"/>
        <v>#REF!</v>
      </c>
      <c r="B32" s="164" t="s">
        <v>515</v>
      </c>
      <c r="C32" s="165" t="s">
        <v>648</v>
      </c>
      <c r="D32" s="164" t="s">
        <v>649</v>
      </c>
      <c r="E32" s="166" t="s">
        <v>324</v>
      </c>
      <c r="F32" s="167" t="s">
        <v>561</v>
      </c>
      <c r="G32" s="168">
        <v>1762500</v>
      </c>
    </row>
    <row r="33" spans="1:7" ht="22.5" customHeight="1" x14ac:dyDescent="0.2">
      <c r="A33" s="125" t="e">
        <f t="shared" si="0"/>
        <v>#REF!</v>
      </c>
      <c r="B33" s="39" t="s">
        <v>518</v>
      </c>
      <c r="C33" s="40" t="s">
        <v>520</v>
      </c>
      <c r="D33" s="39" t="s">
        <v>521</v>
      </c>
      <c r="E33" s="41" t="s">
        <v>269</v>
      </c>
      <c r="F33" s="114" t="s">
        <v>558</v>
      </c>
      <c r="G33" s="43">
        <v>1200000</v>
      </c>
    </row>
    <row r="34" spans="1:7" ht="21.75" customHeight="1" x14ac:dyDescent="0.2">
      <c r="A34" s="125" t="e">
        <f t="shared" si="0"/>
        <v>#REF!</v>
      </c>
      <c r="B34" s="39" t="s">
        <v>330</v>
      </c>
      <c r="C34" s="40" t="s">
        <v>523</v>
      </c>
      <c r="D34" s="39" t="s">
        <v>524</v>
      </c>
      <c r="E34" s="41" t="s">
        <v>269</v>
      </c>
      <c r="F34" s="114" t="s">
        <v>558</v>
      </c>
      <c r="G34" s="43">
        <v>1200000</v>
      </c>
    </row>
    <row r="35" spans="1:7" s="122" customFormat="1" ht="27.75" customHeight="1" x14ac:dyDescent="0.2">
      <c r="A35" s="125" t="e">
        <f t="shared" si="0"/>
        <v>#REF!</v>
      </c>
      <c r="B35" s="111" t="s">
        <v>330</v>
      </c>
      <c r="C35" s="112" t="s">
        <v>498</v>
      </c>
      <c r="D35" s="111"/>
      <c r="E35" s="121" t="s">
        <v>593</v>
      </c>
      <c r="F35" s="122" t="s">
        <v>577</v>
      </c>
      <c r="G35" s="123">
        <v>1200000</v>
      </c>
    </row>
    <row r="36" spans="1:7" ht="21.75" customHeight="1" x14ac:dyDescent="0.2">
      <c r="A36" s="125" t="e">
        <f t="shared" si="0"/>
        <v>#REF!</v>
      </c>
      <c r="B36" s="39" t="s">
        <v>525</v>
      </c>
      <c r="C36" s="40" t="s">
        <v>526</v>
      </c>
      <c r="D36" s="39" t="s">
        <v>527</v>
      </c>
      <c r="E36" s="41" t="s">
        <v>511</v>
      </c>
      <c r="F36" s="114" t="s">
        <v>558</v>
      </c>
      <c r="G36" s="43">
        <v>908526</v>
      </c>
    </row>
    <row r="37" spans="1:7" ht="26.25" customHeight="1" x14ac:dyDescent="0.2">
      <c r="A37" s="125" t="e">
        <f t="shared" si="0"/>
        <v>#REF!</v>
      </c>
      <c r="B37" s="39" t="s">
        <v>352</v>
      </c>
      <c r="C37" s="40" t="s">
        <v>353</v>
      </c>
      <c r="D37" s="39" t="s">
        <v>354</v>
      </c>
      <c r="E37" s="41" t="s">
        <v>266</v>
      </c>
      <c r="F37" s="114" t="s">
        <v>561</v>
      </c>
      <c r="G37" s="43">
        <v>2500000</v>
      </c>
    </row>
    <row r="38" spans="1:7" ht="30" customHeight="1" x14ac:dyDescent="0.2">
      <c r="A38" s="125" t="e">
        <f t="shared" si="0"/>
        <v>#REF!</v>
      </c>
      <c r="B38" s="40" t="s">
        <v>355</v>
      </c>
      <c r="C38" s="40" t="s">
        <v>356</v>
      </c>
      <c r="D38" s="40" t="s">
        <v>357</v>
      </c>
      <c r="E38" s="130" t="s">
        <v>270</v>
      </c>
      <c r="F38" s="130" t="s">
        <v>561</v>
      </c>
      <c r="G38" s="43">
        <v>2500000</v>
      </c>
    </row>
    <row r="39" spans="1:7" ht="24.75" customHeight="1" x14ac:dyDescent="0.2">
      <c r="A39" s="125" t="e">
        <f t="shared" si="0"/>
        <v>#REF!</v>
      </c>
      <c r="B39" s="39" t="s">
        <v>361</v>
      </c>
      <c r="C39" s="40" t="s">
        <v>362</v>
      </c>
      <c r="D39" s="39" t="s">
        <v>363</v>
      </c>
      <c r="E39" s="41" t="s">
        <v>351</v>
      </c>
      <c r="F39" s="41" t="s">
        <v>571</v>
      </c>
      <c r="G39" s="43">
        <v>1175000</v>
      </c>
    </row>
    <row r="40" spans="1:7" ht="21.75" customHeight="1" x14ac:dyDescent="0.2">
      <c r="A40" s="125" t="e">
        <f t="shared" si="0"/>
        <v>#REF!</v>
      </c>
      <c r="B40" s="39" t="s">
        <v>595</v>
      </c>
      <c r="C40" s="40" t="s">
        <v>596</v>
      </c>
      <c r="D40" s="39" t="s">
        <v>360</v>
      </c>
      <c r="E40" s="41" t="s">
        <v>597</v>
      </c>
      <c r="F40" s="114" t="s">
        <v>558</v>
      </c>
      <c r="G40" s="43">
        <v>1200000</v>
      </c>
    </row>
    <row r="41" spans="1:7" ht="21.75" customHeight="1" x14ac:dyDescent="0.2">
      <c r="A41" s="125" t="e">
        <f t="shared" si="0"/>
        <v>#REF!</v>
      </c>
      <c r="B41" s="39" t="s">
        <v>598</v>
      </c>
      <c r="C41" s="40" t="s">
        <v>599</v>
      </c>
      <c r="D41" s="39" t="s">
        <v>630</v>
      </c>
      <c r="E41" s="41" t="s">
        <v>266</v>
      </c>
      <c r="F41" s="41" t="s">
        <v>561</v>
      </c>
      <c r="G41" s="43">
        <v>2350000</v>
      </c>
    </row>
    <row r="42" spans="1:7" s="122" customFormat="1" ht="31.5" customHeight="1" x14ac:dyDescent="0.2">
      <c r="A42" s="125" t="e">
        <f t="shared" si="0"/>
        <v>#REF!</v>
      </c>
      <c r="B42" s="111" t="s">
        <v>528</v>
      </c>
      <c r="C42" s="112" t="s">
        <v>386</v>
      </c>
      <c r="D42" s="111" t="s">
        <v>387</v>
      </c>
      <c r="E42" s="121" t="s">
        <v>269</v>
      </c>
      <c r="F42" s="122" t="s">
        <v>558</v>
      </c>
      <c r="G42" s="123">
        <v>1200000</v>
      </c>
    </row>
    <row r="43" spans="1:7" ht="36" customHeight="1" x14ac:dyDescent="0.2">
      <c r="A43" s="125" t="e">
        <f>+#REF!+1</f>
        <v>#REF!</v>
      </c>
      <c r="B43" s="39" t="s">
        <v>622</v>
      </c>
      <c r="C43" s="40" t="s">
        <v>650</v>
      </c>
      <c r="D43" s="40" t="s">
        <v>651</v>
      </c>
      <c r="E43" s="41" t="s">
        <v>269</v>
      </c>
      <c r="F43" s="41" t="s">
        <v>558</v>
      </c>
      <c r="G43" s="43">
        <v>1200000</v>
      </c>
    </row>
    <row r="44" spans="1:7" ht="19.5" customHeight="1" x14ac:dyDescent="0.2">
      <c r="A44" s="125" t="e">
        <f>+#REF!+1</f>
        <v>#REF!</v>
      </c>
      <c r="B44" s="39" t="s">
        <v>529</v>
      </c>
      <c r="C44" s="40" t="s">
        <v>365</v>
      </c>
      <c r="D44" s="39" t="s">
        <v>531</v>
      </c>
      <c r="E44" s="41" t="s">
        <v>269</v>
      </c>
      <c r="F44" s="114" t="s">
        <v>558</v>
      </c>
      <c r="G44" s="43">
        <v>1200000</v>
      </c>
    </row>
    <row r="45" spans="1:7" ht="24" customHeight="1" x14ac:dyDescent="0.2">
      <c r="A45" s="125" t="e">
        <f t="shared" si="0"/>
        <v>#REF!</v>
      </c>
      <c r="B45" s="39" t="s">
        <v>601</v>
      </c>
      <c r="C45" s="40" t="s">
        <v>507</v>
      </c>
      <c r="D45" s="39" t="s">
        <v>631</v>
      </c>
      <c r="E45" s="41" t="s">
        <v>266</v>
      </c>
      <c r="F45" s="114" t="s">
        <v>561</v>
      </c>
      <c r="G45" s="43">
        <v>2350000</v>
      </c>
    </row>
    <row r="46" spans="1:7" ht="21.75" customHeight="1" x14ac:dyDescent="0.2">
      <c r="A46" s="125" t="e">
        <f t="shared" si="0"/>
        <v>#REF!</v>
      </c>
      <c r="B46" s="39" t="s">
        <v>602</v>
      </c>
      <c r="C46" s="40" t="s">
        <v>603</v>
      </c>
      <c r="D46" s="39" t="s">
        <v>624</v>
      </c>
      <c r="E46" s="41" t="s">
        <v>266</v>
      </c>
      <c r="F46" s="114" t="s">
        <v>561</v>
      </c>
      <c r="G46" s="43">
        <v>2350000</v>
      </c>
    </row>
    <row r="47" spans="1:7" ht="21.75" customHeight="1" x14ac:dyDescent="0.2">
      <c r="A47" s="125" t="e">
        <f t="shared" si="0"/>
        <v>#REF!</v>
      </c>
      <c r="B47" s="39" t="s">
        <v>530</v>
      </c>
      <c r="C47" s="40" t="s">
        <v>376</v>
      </c>
      <c r="D47" s="39" t="s">
        <v>392</v>
      </c>
      <c r="E47" s="41" t="s">
        <v>351</v>
      </c>
      <c r="F47" s="114"/>
      <c r="G47" s="43">
        <v>2350000</v>
      </c>
    </row>
    <row r="48" spans="1:7" ht="21.75" customHeight="1" x14ac:dyDescent="0.2">
      <c r="A48" s="125" t="e">
        <f t="shared" si="0"/>
        <v>#REF!</v>
      </c>
      <c r="B48" s="39" t="s">
        <v>532</v>
      </c>
      <c r="C48" s="40" t="s">
        <v>533</v>
      </c>
      <c r="D48" s="39" t="s">
        <v>534</v>
      </c>
      <c r="E48" s="41" t="s">
        <v>511</v>
      </c>
      <c r="F48" s="114" t="s">
        <v>558</v>
      </c>
      <c r="G48" s="43">
        <v>908526</v>
      </c>
    </row>
    <row r="49" spans="1:7" ht="21.75" customHeight="1" x14ac:dyDescent="0.2">
      <c r="A49" s="125" t="e">
        <f t="shared" si="0"/>
        <v>#REF!</v>
      </c>
      <c r="B49" s="40" t="s">
        <v>364</v>
      </c>
      <c r="C49" s="40" t="s">
        <v>365</v>
      </c>
      <c r="D49" s="39" t="s">
        <v>366</v>
      </c>
      <c r="E49" s="41" t="s">
        <v>324</v>
      </c>
      <c r="F49" s="114" t="s">
        <v>561</v>
      </c>
      <c r="G49" s="43">
        <v>2350000</v>
      </c>
    </row>
    <row r="50" spans="1:7" ht="21.75" customHeight="1" x14ac:dyDescent="0.2">
      <c r="A50" s="125" t="e">
        <f t="shared" si="0"/>
        <v>#REF!</v>
      </c>
      <c r="B50" s="39" t="s">
        <v>605</v>
      </c>
      <c r="C50" s="40" t="s">
        <v>322</v>
      </c>
      <c r="D50" s="39" t="s">
        <v>534</v>
      </c>
      <c r="E50" s="41" t="s">
        <v>266</v>
      </c>
      <c r="F50" s="114" t="s">
        <v>561</v>
      </c>
      <c r="G50" s="43">
        <v>2350000</v>
      </c>
    </row>
    <row r="51" spans="1:7" ht="21.75" customHeight="1" x14ac:dyDescent="0.2">
      <c r="A51" s="125" t="e">
        <f t="shared" si="0"/>
        <v>#REF!</v>
      </c>
      <c r="B51" s="39" t="s">
        <v>606</v>
      </c>
      <c r="C51" s="40" t="s">
        <v>607</v>
      </c>
      <c r="D51" s="39"/>
      <c r="E51" s="41" t="s">
        <v>497</v>
      </c>
      <c r="F51" s="114" t="s">
        <v>577</v>
      </c>
      <c r="G51" s="43">
        <v>1500000</v>
      </c>
    </row>
    <row r="52" spans="1:7" ht="38.25" customHeight="1" x14ac:dyDescent="0.2">
      <c r="A52" s="125" t="e">
        <f t="shared" si="0"/>
        <v>#REF!</v>
      </c>
      <c r="B52" s="39" t="s">
        <v>367</v>
      </c>
      <c r="C52" s="40" t="s">
        <v>308</v>
      </c>
      <c r="D52" s="39" t="s">
        <v>309</v>
      </c>
      <c r="E52" s="41" t="s">
        <v>270</v>
      </c>
      <c r="F52" s="114" t="s">
        <v>561</v>
      </c>
      <c r="G52" s="43">
        <v>2500000</v>
      </c>
    </row>
    <row r="53" spans="1:7" ht="21.75" customHeight="1" x14ac:dyDescent="0.2">
      <c r="A53" s="125" t="e">
        <f t="shared" si="0"/>
        <v>#REF!</v>
      </c>
      <c r="B53" s="39" t="s">
        <v>608</v>
      </c>
      <c r="C53" s="40" t="s">
        <v>609</v>
      </c>
      <c r="D53" s="39" t="s">
        <v>633</v>
      </c>
      <c r="E53" s="41" t="s">
        <v>266</v>
      </c>
      <c r="F53" s="114" t="s">
        <v>561</v>
      </c>
      <c r="G53" s="43">
        <v>2350000</v>
      </c>
    </row>
    <row r="54" spans="1:7" ht="21.75" customHeight="1" x14ac:dyDescent="0.2">
      <c r="A54" s="125" t="e">
        <f>+#REF!+1</f>
        <v>#REF!</v>
      </c>
      <c r="B54" s="39" t="s">
        <v>610</v>
      </c>
      <c r="C54" s="40" t="s">
        <v>611</v>
      </c>
      <c r="D54" s="39" t="s">
        <v>634</v>
      </c>
      <c r="E54" s="41" t="s">
        <v>635</v>
      </c>
      <c r="F54" s="114" t="s">
        <v>558</v>
      </c>
      <c r="G54" s="43">
        <v>1300000</v>
      </c>
    </row>
    <row r="55" spans="1:7" ht="21.75" customHeight="1" x14ac:dyDescent="0.2">
      <c r="A55" s="125" t="e">
        <f t="shared" si="0"/>
        <v>#REF!</v>
      </c>
      <c r="B55" s="39" t="s">
        <v>636</v>
      </c>
      <c r="C55" s="40" t="s">
        <v>637</v>
      </c>
      <c r="D55" s="39" t="s">
        <v>638</v>
      </c>
      <c r="E55" s="41" t="s">
        <v>511</v>
      </c>
      <c r="F55" s="114" t="s">
        <v>558</v>
      </c>
      <c r="G55" s="43">
        <v>908526</v>
      </c>
    </row>
    <row r="56" spans="1:7" ht="27" customHeight="1" x14ac:dyDescent="0.2">
      <c r="A56" s="125" t="e">
        <f>+#REF!+1</f>
        <v>#REF!</v>
      </c>
      <c r="B56" s="39" t="s">
        <v>372</v>
      </c>
      <c r="C56" s="40" t="s">
        <v>373</v>
      </c>
      <c r="D56" s="39" t="s">
        <v>374</v>
      </c>
      <c r="E56" s="41" t="s">
        <v>266</v>
      </c>
      <c r="F56" s="114" t="s">
        <v>561</v>
      </c>
      <c r="G56" s="43">
        <v>2350000</v>
      </c>
    </row>
    <row r="57" spans="1:7" ht="21.75" customHeight="1" x14ac:dyDescent="0.2">
      <c r="A57" s="125" t="e">
        <f>+#REF!+1</f>
        <v>#REF!</v>
      </c>
      <c r="B57" s="39" t="s">
        <v>535</v>
      </c>
      <c r="C57" s="40" t="s">
        <v>390</v>
      </c>
      <c r="D57" s="39" t="s">
        <v>536</v>
      </c>
      <c r="E57" s="41" t="s">
        <v>269</v>
      </c>
      <c r="F57" s="114" t="s">
        <v>558</v>
      </c>
      <c r="G57" s="43">
        <v>1200000</v>
      </c>
    </row>
    <row r="58" spans="1:7" ht="21.75" customHeight="1" x14ac:dyDescent="0.2">
      <c r="A58" s="125" t="e">
        <f t="shared" ref="A58:A70" si="1">+A57+1</f>
        <v>#REF!</v>
      </c>
      <c r="B58" s="39" t="s">
        <v>375</v>
      </c>
      <c r="C58" s="40" t="s">
        <v>376</v>
      </c>
      <c r="D58" s="39" t="s">
        <v>377</v>
      </c>
      <c r="E58" s="41" t="s">
        <v>266</v>
      </c>
      <c r="F58" s="114" t="s">
        <v>561</v>
      </c>
      <c r="G58" s="43">
        <v>2350000</v>
      </c>
    </row>
    <row r="59" spans="1:7" ht="21.75" customHeight="1" x14ac:dyDescent="0.2">
      <c r="A59" s="125" t="e">
        <f t="shared" si="1"/>
        <v>#REF!</v>
      </c>
      <c r="B59" s="39" t="s">
        <v>537</v>
      </c>
      <c r="C59" s="40" t="s">
        <v>353</v>
      </c>
      <c r="D59" s="39" t="s">
        <v>362</v>
      </c>
      <c r="E59" s="41" t="s">
        <v>269</v>
      </c>
      <c r="F59" s="114" t="s">
        <v>558</v>
      </c>
      <c r="G59" s="43">
        <v>1200000</v>
      </c>
    </row>
    <row r="60" spans="1:7" ht="21.75" customHeight="1" x14ac:dyDescent="0.2">
      <c r="A60" s="125" t="e">
        <f t="shared" si="1"/>
        <v>#REF!</v>
      </c>
      <c r="B60" s="39" t="s">
        <v>378</v>
      </c>
      <c r="C60" s="40" t="s">
        <v>379</v>
      </c>
      <c r="D60" s="39" t="s">
        <v>380</v>
      </c>
      <c r="E60" s="41" t="s">
        <v>324</v>
      </c>
      <c r="F60" s="114" t="s">
        <v>561</v>
      </c>
      <c r="G60" s="43">
        <v>1762500</v>
      </c>
    </row>
    <row r="61" spans="1:7" ht="21.75" customHeight="1" x14ac:dyDescent="0.2">
      <c r="A61" s="125" t="e">
        <f t="shared" si="1"/>
        <v>#REF!</v>
      </c>
      <c r="B61" s="39" t="s">
        <v>538</v>
      </c>
      <c r="C61" s="40" t="s">
        <v>308</v>
      </c>
      <c r="D61" s="39" t="s">
        <v>539</v>
      </c>
      <c r="E61" s="41" t="s">
        <v>269</v>
      </c>
      <c r="F61" s="114" t="s">
        <v>558</v>
      </c>
      <c r="G61" s="43">
        <v>1200000</v>
      </c>
    </row>
    <row r="62" spans="1:7" ht="21.75" customHeight="1" x14ac:dyDescent="0.2">
      <c r="A62" s="125" t="e">
        <f t="shared" si="1"/>
        <v>#REF!</v>
      </c>
      <c r="B62" s="39" t="s">
        <v>540</v>
      </c>
      <c r="C62" s="40" t="s">
        <v>541</v>
      </c>
      <c r="D62" s="39" t="s">
        <v>542</v>
      </c>
      <c r="E62" s="41" t="s">
        <v>269</v>
      </c>
      <c r="F62" s="41" t="s">
        <v>558</v>
      </c>
      <c r="G62" s="43">
        <v>1200000</v>
      </c>
    </row>
    <row r="63" spans="1:7" ht="21.75" customHeight="1" x14ac:dyDescent="0.2">
      <c r="A63" s="125" t="e">
        <f>+#REF!+1</f>
        <v>#REF!</v>
      </c>
      <c r="B63" s="39" t="s">
        <v>615</v>
      </c>
      <c r="C63" s="40" t="s">
        <v>616</v>
      </c>
      <c r="D63" s="39"/>
      <c r="E63" s="41" t="s">
        <v>266</v>
      </c>
      <c r="F63" s="114" t="s">
        <v>561</v>
      </c>
      <c r="G63" s="43">
        <v>2350000</v>
      </c>
    </row>
    <row r="64" spans="1:7" ht="24.75" customHeight="1" x14ac:dyDescent="0.2">
      <c r="A64" s="125" t="e">
        <f t="shared" si="1"/>
        <v>#REF!</v>
      </c>
      <c r="B64" s="40" t="s">
        <v>381</v>
      </c>
      <c r="C64" s="40" t="s">
        <v>383</v>
      </c>
      <c r="D64" s="40" t="s">
        <v>384</v>
      </c>
      <c r="E64" s="41" t="s">
        <v>266</v>
      </c>
      <c r="F64" s="114" t="s">
        <v>561</v>
      </c>
      <c r="G64" s="43">
        <v>2350000</v>
      </c>
    </row>
    <row r="65" spans="1:7" ht="21.75" customHeight="1" x14ac:dyDescent="0.2">
      <c r="A65" s="125" t="e">
        <f t="shared" si="1"/>
        <v>#REF!</v>
      </c>
      <c r="B65" s="40" t="s">
        <v>617</v>
      </c>
      <c r="C65" s="40" t="s">
        <v>360</v>
      </c>
      <c r="D65" s="40" t="s">
        <v>645</v>
      </c>
      <c r="E65" s="41" t="s">
        <v>266</v>
      </c>
      <c r="F65" s="114" t="s">
        <v>561</v>
      </c>
      <c r="G65" s="43">
        <v>2350000</v>
      </c>
    </row>
    <row r="66" spans="1:7" s="151" customFormat="1" ht="24" customHeight="1" x14ac:dyDescent="0.2">
      <c r="A66" s="125" t="e">
        <f t="shared" si="1"/>
        <v>#REF!</v>
      </c>
      <c r="B66" s="148" t="s">
        <v>556</v>
      </c>
      <c r="C66" s="149" t="s">
        <v>320</v>
      </c>
      <c r="D66" s="148"/>
      <c r="E66" s="150" t="s">
        <v>496</v>
      </c>
      <c r="F66" s="151" t="s">
        <v>558</v>
      </c>
      <c r="G66" s="152">
        <v>1300000</v>
      </c>
    </row>
    <row r="67" spans="1:7" ht="15.75" customHeight="1" x14ac:dyDescent="0.2">
      <c r="A67" s="125" t="e">
        <f t="shared" si="1"/>
        <v>#REF!</v>
      </c>
      <c r="B67" s="40" t="s">
        <v>385</v>
      </c>
      <c r="C67" s="40" t="s">
        <v>386</v>
      </c>
      <c r="D67" s="40" t="s">
        <v>387</v>
      </c>
      <c r="E67" s="133" t="s">
        <v>317</v>
      </c>
      <c r="F67" s="41" t="s">
        <v>571</v>
      </c>
      <c r="G67" s="43">
        <v>1175000</v>
      </c>
    </row>
    <row r="68" spans="1:7" ht="27" customHeight="1" x14ac:dyDescent="0.2">
      <c r="A68" s="125" t="e">
        <f t="shared" si="1"/>
        <v>#REF!</v>
      </c>
      <c r="B68" s="40" t="s">
        <v>385</v>
      </c>
      <c r="C68" s="40" t="s">
        <v>388</v>
      </c>
      <c r="D68" s="40" t="s">
        <v>389</v>
      </c>
      <c r="E68" s="41" t="s">
        <v>324</v>
      </c>
      <c r="F68" s="114" t="s">
        <v>561</v>
      </c>
      <c r="G68" s="43">
        <v>1762500</v>
      </c>
    </row>
    <row r="69" spans="1:7" ht="23.25" customHeight="1" x14ac:dyDescent="0.2">
      <c r="A69" s="125" t="e">
        <f t="shared" si="1"/>
        <v>#REF!</v>
      </c>
      <c r="B69" s="40" t="s">
        <v>646</v>
      </c>
      <c r="C69" s="40" t="s">
        <v>647</v>
      </c>
      <c r="D69" s="40" t="s">
        <v>316</v>
      </c>
      <c r="E69" s="41" t="s">
        <v>428</v>
      </c>
      <c r="F69" s="114" t="s">
        <v>571</v>
      </c>
      <c r="G69" s="43">
        <v>1175000</v>
      </c>
    </row>
    <row r="70" spans="1:7" ht="32.25" customHeight="1" x14ac:dyDescent="0.2">
      <c r="A70" s="125" t="e">
        <f t="shared" si="1"/>
        <v>#REF!</v>
      </c>
      <c r="B70" s="39" t="s">
        <v>311</v>
      </c>
      <c r="C70" s="40" t="s">
        <v>390</v>
      </c>
      <c r="D70" s="39" t="s">
        <v>391</v>
      </c>
      <c r="E70" s="41" t="s">
        <v>270</v>
      </c>
      <c r="F70" s="41" t="s">
        <v>561</v>
      </c>
      <c r="G70" s="43">
        <v>2500000</v>
      </c>
    </row>
    <row r="71" spans="1:7" ht="21.75" customHeight="1" x14ac:dyDescent="0.2">
      <c r="D71" s="45"/>
      <c r="E71" s="133"/>
      <c r="F71" s="133"/>
    </row>
    <row r="72" spans="1:7" ht="21.75" customHeight="1" x14ac:dyDescent="0.2">
      <c r="D72" s="45"/>
      <c r="E72" s="133"/>
      <c r="F72" s="133"/>
    </row>
    <row r="73" spans="1:7" ht="21.75" customHeight="1" x14ac:dyDescent="0.2">
      <c r="B73" s="116"/>
      <c r="C73" s="116"/>
      <c r="D73" s="116"/>
      <c r="E73" s="135"/>
      <c r="F73" s="135"/>
      <c r="G73" s="136"/>
    </row>
    <row r="74" spans="1:7" ht="21.75" customHeight="1" x14ac:dyDescent="0.2">
      <c r="B74" s="116"/>
      <c r="C74" s="116"/>
      <c r="D74" s="116"/>
      <c r="E74" s="135"/>
      <c r="F74" s="135"/>
      <c r="G74" s="136"/>
    </row>
    <row r="75" spans="1:7" ht="21.75" customHeight="1" x14ac:dyDescent="0.2">
      <c r="B75" s="116"/>
      <c r="C75" s="116"/>
      <c r="D75" s="116"/>
      <c r="E75" s="135"/>
      <c r="F75" s="135"/>
      <c r="G75" s="136"/>
    </row>
    <row r="76" spans="1:7" ht="21.75" customHeight="1" x14ac:dyDescent="0.2">
      <c r="B76" s="116"/>
      <c r="C76" s="116"/>
      <c r="D76" s="116"/>
      <c r="E76" s="135"/>
      <c r="F76" s="135"/>
      <c r="G76" s="136"/>
    </row>
    <row r="77" spans="1:7" ht="21.75" customHeight="1" x14ac:dyDescent="0.2">
      <c r="B77" s="116"/>
      <c r="C77" s="116"/>
      <c r="D77" s="116"/>
      <c r="E77" s="135"/>
      <c r="F77" s="135"/>
      <c r="G77" s="136"/>
    </row>
    <row r="78" spans="1:7" ht="21.75" customHeight="1" x14ac:dyDescent="0.2">
      <c r="B78" s="116"/>
      <c r="C78" s="116"/>
      <c r="D78" s="116"/>
      <c r="E78" s="135"/>
      <c r="F78" s="135"/>
      <c r="G78" s="136"/>
    </row>
    <row r="79" spans="1:7" ht="21.75" customHeight="1" x14ac:dyDescent="0.2">
      <c r="B79" s="116"/>
      <c r="C79" s="116"/>
      <c r="D79" s="116"/>
      <c r="E79" s="135"/>
      <c r="F79" s="135"/>
      <c r="G79" s="136"/>
    </row>
    <row r="80" spans="1:7" ht="21.75" customHeight="1" x14ac:dyDescent="0.2">
      <c r="B80" s="116"/>
      <c r="C80" s="116"/>
      <c r="D80" s="116"/>
      <c r="E80" s="135"/>
      <c r="F80" s="135"/>
      <c r="G80" s="136"/>
    </row>
    <row r="81" spans="1:7" ht="21.75" customHeight="1" x14ac:dyDescent="0.2">
      <c r="B81" s="116"/>
      <c r="C81" s="116"/>
      <c r="D81" s="116"/>
      <c r="E81" s="135"/>
      <c r="F81" s="135"/>
      <c r="G81" s="136"/>
    </row>
    <row r="82" spans="1:7" ht="21.75" customHeight="1" x14ac:dyDescent="0.2">
      <c r="B82" s="116"/>
      <c r="C82" s="116"/>
      <c r="D82" s="116"/>
      <c r="E82" s="135"/>
      <c r="F82" s="135"/>
      <c r="G82" s="136"/>
    </row>
    <row r="83" spans="1:7" ht="21.75" customHeight="1" x14ac:dyDescent="0.2">
      <c r="B83" s="116"/>
      <c r="C83" s="116"/>
      <c r="D83" s="116"/>
      <c r="E83" s="135"/>
      <c r="F83" s="135"/>
      <c r="G83" s="136"/>
    </row>
    <row r="84" spans="1:7" ht="21.75" customHeight="1" x14ac:dyDescent="0.2">
      <c r="B84" s="116"/>
      <c r="C84" s="116"/>
      <c r="D84" s="116"/>
      <c r="E84" s="135"/>
      <c r="F84" s="135"/>
      <c r="G84" s="136"/>
    </row>
    <row r="85" spans="1:7" ht="21.75" customHeight="1" x14ac:dyDescent="0.2">
      <c r="B85" s="116"/>
      <c r="C85" s="116"/>
      <c r="D85" s="116"/>
      <c r="E85" s="135"/>
      <c r="F85" s="135"/>
      <c r="G85" s="136"/>
    </row>
    <row r="86" spans="1:7" ht="21.75" customHeight="1" x14ac:dyDescent="0.2">
      <c r="B86" s="116"/>
      <c r="C86" s="116"/>
      <c r="D86" s="116"/>
      <c r="E86" s="135"/>
      <c r="F86" s="135"/>
      <c r="G86" s="136"/>
    </row>
    <row r="87" spans="1:7" ht="21.75" customHeight="1" x14ac:dyDescent="0.2">
      <c r="B87" s="116"/>
      <c r="C87" s="116"/>
      <c r="D87" s="116"/>
      <c r="E87" s="135"/>
      <c r="F87" s="135"/>
      <c r="G87" s="136"/>
    </row>
    <row r="88" spans="1:7" ht="21.75" customHeight="1" x14ac:dyDescent="0.2">
      <c r="B88" s="116"/>
      <c r="C88" s="116"/>
      <c r="D88" s="116"/>
      <c r="E88" s="135"/>
      <c r="F88" s="135"/>
      <c r="G88" s="136"/>
    </row>
    <row r="89" spans="1:7" ht="21.75" customHeight="1" x14ac:dyDescent="0.2">
      <c r="B89" s="116"/>
      <c r="C89" s="116"/>
      <c r="D89" s="116"/>
      <c r="E89" s="135"/>
      <c r="F89" s="135"/>
      <c r="G89" s="136"/>
    </row>
    <row r="90" spans="1:7" ht="21.75" customHeight="1" x14ac:dyDescent="0.2">
      <c r="A90" s="137"/>
      <c r="B90" s="45"/>
      <c r="C90" s="45"/>
      <c r="D90" s="45"/>
      <c r="E90" s="133"/>
      <c r="F90" s="133"/>
    </row>
    <row r="91" spans="1:7" ht="21.75" customHeight="1" x14ac:dyDescent="0.2">
      <c r="A91" s="137"/>
      <c r="B91" s="45"/>
      <c r="C91" s="45"/>
      <c r="D91" s="45"/>
      <c r="E91" s="133"/>
      <c r="F91" s="133"/>
    </row>
    <row r="92" spans="1:7" ht="21.75" customHeight="1" x14ac:dyDescent="0.2">
      <c r="B92" s="45"/>
      <c r="C92" s="45"/>
      <c r="D92" s="45"/>
      <c r="E92" s="133"/>
      <c r="F92" s="133"/>
    </row>
    <row r="93" spans="1:7" ht="21.75" customHeight="1" x14ac:dyDescent="0.2">
      <c r="A93" s="132"/>
      <c r="B93" s="138"/>
      <c r="C93" s="138"/>
      <c r="D93" s="45"/>
      <c r="E93" s="133"/>
      <c r="F93" s="133"/>
    </row>
    <row r="94" spans="1:7" ht="21.75" customHeight="1" x14ac:dyDescent="0.2">
      <c r="A94" s="132"/>
      <c r="B94" s="45"/>
      <c r="C94" s="45"/>
      <c r="D94" s="45"/>
      <c r="E94" s="133"/>
      <c r="F94" s="133"/>
    </row>
    <row r="95" spans="1:7" ht="21.75" customHeight="1" x14ac:dyDescent="0.2">
      <c r="A95" s="132"/>
      <c r="B95" s="45"/>
      <c r="C95" s="45"/>
      <c r="D95" s="45"/>
      <c r="E95" s="133"/>
      <c r="F95" s="133"/>
    </row>
    <row r="96" spans="1:7" ht="21.75" customHeight="1" x14ac:dyDescent="0.2">
      <c r="A96" s="132"/>
      <c r="B96" s="45"/>
      <c r="C96" s="45"/>
      <c r="D96" s="45"/>
      <c r="E96" s="133"/>
      <c r="F96" s="133"/>
    </row>
    <row r="97" spans="1:6" ht="21.75" customHeight="1" x14ac:dyDescent="0.2">
      <c r="A97" s="132"/>
      <c r="B97" s="45"/>
      <c r="C97" s="45"/>
      <c r="D97" s="45"/>
      <c r="E97" s="133"/>
      <c r="F97" s="133"/>
    </row>
    <row r="98" spans="1:6" ht="21.75" customHeight="1" x14ac:dyDescent="0.2">
      <c r="A98" s="132"/>
      <c r="B98" s="45"/>
      <c r="C98" s="45"/>
      <c r="D98" s="45"/>
      <c r="E98" s="133"/>
      <c r="F98" s="133"/>
    </row>
    <row r="99" spans="1:6" ht="21.75" customHeight="1" x14ac:dyDescent="0.2">
      <c r="A99" s="132"/>
      <c r="B99" s="45"/>
      <c r="C99" s="45"/>
      <c r="D99" s="45"/>
      <c r="E99" s="133"/>
      <c r="F99" s="133"/>
    </row>
    <row r="100" spans="1:6" ht="21.75" customHeight="1" x14ac:dyDescent="0.2">
      <c r="A100" s="132"/>
      <c r="B100" s="45"/>
      <c r="C100" s="45"/>
      <c r="D100" s="45"/>
      <c r="E100" s="133"/>
      <c r="F100" s="133"/>
    </row>
    <row r="101" spans="1:6" ht="21.75" customHeight="1" x14ac:dyDescent="0.2">
      <c r="A101" s="132"/>
      <c r="B101" s="45"/>
      <c r="C101" s="45"/>
      <c r="D101" s="45"/>
      <c r="E101" s="133"/>
      <c r="F101" s="133"/>
    </row>
    <row r="102" spans="1:6" ht="21.75" customHeight="1" x14ac:dyDescent="0.2">
      <c r="A102" s="132"/>
      <c r="B102" s="45"/>
      <c r="C102" s="45"/>
      <c r="D102" s="45"/>
      <c r="E102" s="133"/>
      <c r="F102" s="133"/>
    </row>
    <row r="103" spans="1:6" ht="21.75" customHeight="1" x14ac:dyDescent="0.2">
      <c r="A103" s="132"/>
      <c r="B103" s="45"/>
      <c r="C103" s="45"/>
      <c r="D103" s="45"/>
      <c r="E103" s="133"/>
      <c r="F103" s="133"/>
    </row>
    <row r="104" spans="1:6" ht="21.75" customHeight="1" x14ac:dyDescent="0.2">
      <c r="A104" s="132"/>
      <c r="B104" s="45"/>
      <c r="C104" s="45"/>
      <c r="D104" s="45"/>
      <c r="E104" s="133"/>
      <c r="F104" s="133"/>
    </row>
    <row r="105" spans="1:6" ht="21.75" customHeight="1" x14ac:dyDescent="0.2">
      <c r="A105" s="132"/>
      <c r="B105" s="45"/>
      <c r="C105" s="45"/>
      <c r="D105" s="45"/>
      <c r="E105" s="133"/>
      <c r="F105" s="133"/>
    </row>
    <row r="106" spans="1:6" ht="21.75" customHeight="1" x14ac:dyDescent="0.2">
      <c r="A106" s="132"/>
      <c r="B106" s="45"/>
      <c r="C106" s="45"/>
      <c r="D106" s="45"/>
      <c r="E106" s="133"/>
      <c r="F106" s="133"/>
    </row>
    <row r="107" spans="1:6" ht="21.75" customHeight="1" x14ac:dyDescent="0.2">
      <c r="A107" s="132"/>
      <c r="B107" s="45"/>
      <c r="C107" s="45"/>
      <c r="D107" s="45"/>
      <c r="E107" s="133"/>
      <c r="F107" s="133"/>
    </row>
    <row r="108" spans="1:6" ht="21.75" customHeight="1" x14ac:dyDescent="0.2">
      <c r="A108" s="132"/>
      <c r="B108" s="45"/>
      <c r="C108" s="45"/>
      <c r="D108" s="45"/>
      <c r="E108" s="133"/>
      <c r="F108" s="133"/>
    </row>
    <row r="109" spans="1:6" ht="21.75" customHeight="1" x14ac:dyDescent="0.2">
      <c r="A109" s="132"/>
      <c r="B109" s="45"/>
      <c r="C109" s="45"/>
      <c r="D109" s="45"/>
      <c r="E109" s="133"/>
      <c r="F109" s="133"/>
    </row>
    <row r="110" spans="1:6" ht="21.75" customHeight="1" x14ac:dyDescent="0.2">
      <c r="A110" s="132"/>
      <c r="B110" s="45"/>
      <c r="C110" s="45"/>
      <c r="D110" s="45"/>
      <c r="E110" s="133"/>
      <c r="F110" s="133"/>
    </row>
    <row r="111" spans="1:6" ht="21.75" customHeight="1" x14ac:dyDescent="0.2">
      <c r="A111" s="132"/>
      <c r="B111" s="45"/>
      <c r="C111" s="45"/>
      <c r="D111" s="45"/>
      <c r="E111" s="133"/>
      <c r="F111" s="133"/>
    </row>
    <row r="112" spans="1:6" ht="21.75" customHeight="1" x14ac:dyDescent="0.2">
      <c r="A112" s="132"/>
      <c r="B112" s="45"/>
      <c r="C112" s="45"/>
      <c r="D112" s="45"/>
      <c r="E112" s="133"/>
      <c r="F112" s="133"/>
    </row>
    <row r="113" spans="1:6" ht="21.75" customHeight="1" x14ac:dyDescent="0.2">
      <c r="A113" s="132"/>
      <c r="B113" s="45"/>
      <c r="C113" s="45"/>
      <c r="D113" s="45"/>
      <c r="E113" s="133"/>
      <c r="F113" s="133"/>
    </row>
    <row r="114" spans="1:6" ht="21.75" customHeight="1" x14ac:dyDescent="0.2">
      <c r="A114" s="132"/>
      <c r="B114" s="45"/>
      <c r="C114" s="45"/>
      <c r="D114" s="45"/>
      <c r="E114" s="133"/>
      <c r="F114" s="133"/>
    </row>
    <row r="115" spans="1:6" ht="21.75" customHeight="1" x14ac:dyDescent="0.2">
      <c r="A115" s="132"/>
      <c r="B115" s="45"/>
      <c r="C115" s="45"/>
      <c r="D115" s="45"/>
      <c r="E115" s="133"/>
      <c r="F115" s="133"/>
    </row>
    <row r="116" spans="1:6" ht="21.75" customHeight="1" x14ac:dyDescent="0.2">
      <c r="A116" s="132"/>
      <c r="B116" s="45"/>
      <c r="C116" s="45"/>
      <c r="D116" s="45"/>
      <c r="E116" s="133"/>
      <c r="F116" s="133"/>
    </row>
    <row r="117" spans="1:6" ht="21.75" customHeight="1" x14ac:dyDescent="0.2">
      <c r="A117" s="132"/>
      <c r="B117" s="45"/>
      <c r="C117" s="45"/>
      <c r="D117" s="45"/>
      <c r="E117" s="133"/>
      <c r="F117" s="133"/>
    </row>
    <row r="118" spans="1:6" ht="21.75" customHeight="1" x14ac:dyDescent="0.2">
      <c r="A118" s="132"/>
      <c r="B118" s="45"/>
      <c r="C118" s="45"/>
      <c r="D118" s="45"/>
      <c r="E118" s="133"/>
      <c r="F118" s="133"/>
    </row>
    <row r="119" spans="1:6" ht="21.75" customHeight="1" x14ac:dyDescent="0.2">
      <c r="A119" s="132"/>
      <c r="B119" s="45"/>
      <c r="C119" s="45"/>
      <c r="D119" s="45"/>
      <c r="E119" s="133"/>
      <c r="F119" s="133"/>
    </row>
    <row r="120" spans="1:6" ht="21.75" customHeight="1" x14ac:dyDescent="0.2">
      <c r="A120" s="114"/>
      <c r="D120" s="45"/>
      <c r="E120" s="133"/>
      <c r="F120" s="133"/>
    </row>
    <row r="121" spans="1:6" ht="21.75" customHeight="1" x14ac:dyDescent="0.2">
      <c r="A121" s="132"/>
      <c r="B121" s="45"/>
      <c r="C121" s="45"/>
      <c r="D121" s="45"/>
      <c r="E121" s="133"/>
      <c r="F121" s="133"/>
    </row>
    <row r="122" spans="1:6" ht="21.75" customHeight="1" x14ac:dyDescent="0.2">
      <c r="A122" s="132"/>
      <c r="B122" s="45"/>
      <c r="C122" s="45"/>
      <c r="D122" s="45"/>
      <c r="E122" s="133"/>
      <c r="F122" s="133"/>
    </row>
    <row r="123" spans="1:6" ht="21.75" customHeight="1" x14ac:dyDescent="0.2">
      <c r="A123" s="132"/>
      <c r="B123" s="45"/>
      <c r="C123" s="45"/>
      <c r="D123" s="45"/>
      <c r="E123" s="133"/>
      <c r="F123" s="133"/>
    </row>
    <row r="124" spans="1:6" ht="21.75" customHeight="1" x14ac:dyDescent="0.2">
      <c r="A124" s="132"/>
      <c r="B124" s="45"/>
      <c r="C124" s="45"/>
      <c r="D124" s="45"/>
      <c r="E124" s="133"/>
      <c r="F124" s="133"/>
    </row>
    <row r="125" spans="1:6" ht="21.75" customHeight="1" x14ac:dyDescent="0.2">
      <c r="A125" s="132"/>
      <c r="B125" s="45"/>
      <c r="C125" s="45"/>
      <c r="D125" s="45"/>
      <c r="E125" s="133"/>
      <c r="F125" s="133"/>
    </row>
    <row r="126" spans="1:6" ht="21.75" customHeight="1" x14ac:dyDescent="0.2">
      <c r="A126" s="132"/>
      <c r="B126" s="45"/>
      <c r="C126" s="45"/>
      <c r="D126" s="45"/>
      <c r="E126" s="133"/>
      <c r="F126" s="133"/>
    </row>
    <row r="127" spans="1:6" ht="21.75" customHeight="1" x14ac:dyDescent="0.2">
      <c r="A127" s="132"/>
      <c r="B127" s="45"/>
      <c r="C127" s="45"/>
      <c r="D127" s="45"/>
      <c r="E127" s="133"/>
      <c r="F127" s="133"/>
    </row>
    <row r="128" spans="1:6" ht="21.75" customHeight="1" x14ac:dyDescent="0.2">
      <c r="A128" s="132"/>
      <c r="B128" s="45"/>
      <c r="C128" s="45"/>
      <c r="D128" s="45"/>
      <c r="E128" s="133"/>
      <c r="F128" s="133"/>
    </row>
    <row r="129" spans="1:6" ht="21.75" customHeight="1" x14ac:dyDescent="0.2">
      <c r="A129" s="132"/>
      <c r="B129" s="45"/>
      <c r="C129" s="45"/>
      <c r="D129" s="45"/>
      <c r="E129" s="133"/>
      <c r="F129" s="133"/>
    </row>
    <row r="130" spans="1:6" ht="21.75" customHeight="1" x14ac:dyDescent="0.2">
      <c r="A130" s="132"/>
      <c r="B130" s="45"/>
      <c r="C130" s="45"/>
      <c r="D130" s="45"/>
      <c r="E130" s="133"/>
      <c r="F130" s="133"/>
    </row>
    <row r="131" spans="1:6" ht="21.75" customHeight="1" x14ac:dyDescent="0.2">
      <c r="A131" s="132"/>
      <c r="B131" s="45"/>
      <c r="C131" s="45"/>
      <c r="D131" s="45"/>
      <c r="E131" s="133"/>
      <c r="F131" s="133"/>
    </row>
    <row r="132" spans="1:6" ht="21.75" customHeight="1" x14ac:dyDescent="0.2">
      <c r="A132" s="132"/>
      <c r="B132" s="45"/>
      <c r="C132" s="45"/>
      <c r="D132" s="45"/>
      <c r="E132" s="133"/>
      <c r="F132" s="133"/>
    </row>
    <row r="133" spans="1:6" ht="21.75" customHeight="1" x14ac:dyDescent="0.2">
      <c r="A133" s="132"/>
      <c r="B133" s="45"/>
      <c r="C133" s="45"/>
      <c r="D133" s="45"/>
      <c r="E133" s="133"/>
      <c r="F133" s="133"/>
    </row>
    <row r="134" spans="1:6" ht="21.75" customHeight="1" x14ac:dyDescent="0.2">
      <c r="A134" s="132"/>
      <c r="B134" s="45"/>
      <c r="C134" s="45"/>
      <c r="D134" s="45"/>
      <c r="E134" s="133"/>
      <c r="F134" s="133"/>
    </row>
    <row r="135" spans="1:6" ht="21.75" customHeight="1" x14ac:dyDescent="0.2">
      <c r="A135" s="137"/>
      <c r="B135" s="45"/>
      <c r="C135" s="45"/>
      <c r="D135" s="45"/>
      <c r="E135" s="133"/>
      <c r="F135" s="133"/>
    </row>
    <row r="136" spans="1:6" ht="21.75" customHeight="1" x14ac:dyDescent="0.2">
      <c r="A136" s="137"/>
      <c r="B136" s="45"/>
      <c r="C136" s="45"/>
      <c r="D136" s="45"/>
      <c r="E136" s="133"/>
      <c r="F136" s="133"/>
    </row>
    <row r="137" spans="1:6" ht="21.75" customHeight="1" x14ac:dyDescent="0.2">
      <c r="A137" s="137"/>
      <c r="B137" s="45"/>
      <c r="C137" s="45"/>
      <c r="D137" s="45"/>
      <c r="E137" s="133"/>
      <c r="F137" s="133"/>
    </row>
    <row r="138" spans="1:6" ht="21.75" customHeight="1" x14ac:dyDescent="0.2">
      <c r="A138" s="132"/>
      <c r="B138" s="45"/>
      <c r="C138" s="45"/>
      <c r="D138" s="45"/>
      <c r="E138" s="133"/>
      <c r="F138" s="133"/>
    </row>
    <row r="139" spans="1:6" ht="21.75" customHeight="1" x14ac:dyDescent="0.2">
      <c r="A139" s="132"/>
      <c r="B139" s="45"/>
      <c r="C139" s="45"/>
      <c r="D139" s="45"/>
      <c r="E139" s="133"/>
      <c r="F139" s="133"/>
    </row>
    <row r="140" spans="1:6" ht="21.75" customHeight="1" x14ac:dyDescent="0.2">
      <c r="A140" s="132"/>
      <c r="B140" s="45"/>
      <c r="C140" s="45"/>
      <c r="D140" s="45"/>
      <c r="E140" s="133"/>
      <c r="F140" s="133"/>
    </row>
    <row r="141" spans="1:6" ht="21.75" customHeight="1" x14ac:dyDescent="0.2">
      <c r="A141" s="137"/>
      <c r="B141" s="45"/>
      <c r="C141" s="45"/>
      <c r="D141" s="45"/>
      <c r="E141" s="133"/>
      <c r="F141" s="133"/>
    </row>
    <row r="142" spans="1:6" ht="21.75" customHeight="1" x14ac:dyDescent="0.2">
      <c r="A142" s="137"/>
      <c r="B142" s="45"/>
      <c r="C142" s="45"/>
      <c r="D142" s="45"/>
      <c r="E142" s="133"/>
      <c r="F142" s="133"/>
    </row>
    <row r="143" spans="1:6" ht="21.75" customHeight="1" x14ac:dyDescent="0.2">
      <c r="A143" s="137"/>
      <c r="B143" s="45"/>
      <c r="C143" s="45"/>
      <c r="D143" s="45"/>
      <c r="E143" s="133"/>
      <c r="F143" s="133"/>
    </row>
    <row r="144" spans="1:6" ht="21.75" customHeight="1" x14ac:dyDescent="0.2">
      <c r="A144" s="137"/>
      <c r="B144" s="45"/>
      <c r="C144" s="45"/>
      <c r="D144" s="45"/>
      <c r="E144" s="133"/>
      <c r="F144" s="133"/>
    </row>
    <row r="145" spans="1:6" ht="21.75" customHeight="1" x14ac:dyDescent="0.2">
      <c r="A145" s="137"/>
      <c r="B145" s="45"/>
      <c r="C145" s="45"/>
      <c r="D145" s="45"/>
      <c r="E145" s="133"/>
      <c r="F145" s="133"/>
    </row>
    <row r="146" spans="1:6" ht="21.75" customHeight="1" x14ac:dyDescent="0.2">
      <c r="A146" s="137"/>
      <c r="B146" s="45"/>
      <c r="C146" s="45"/>
      <c r="D146" s="45"/>
      <c r="E146" s="133"/>
      <c r="F146" s="133"/>
    </row>
    <row r="147" spans="1:6" ht="21.75" customHeight="1" x14ac:dyDescent="0.2">
      <c r="A147" s="137"/>
      <c r="B147" s="45"/>
      <c r="C147" s="45"/>
      <c r="D147" s="45"/>
      <c r="E147" s="133"/>
      <c r="F147" s="133"/>
    </row>
    <row r="148" spans="1:6" ht="21.75" customHeight="1" x14ac:dyDescent="0.2">
      <c r="A148" s="137"/>
      <c r="B148" s="45"/>
      <c r="C148" s="45"/>
      <c r="D148" s="45"/>
      <c r="E148" s="133"/>
      <c r="F148" s="133"/>
    </row>
    <row r="149" spans="1:6" ht="21.75" customHeight="1" x14ac:dyDescent="0.2">
      <c r="A149" s="137"/>
      <c r="B149" s="45"/>
      <c r="C149" s="45"/>
      <c r="D149" s="45"/>
      <c r="E149" s="133"/>
      <c r="F149" s="133"/>
    </row>
    <row r="150" spans="1:6" ht="21.75" customHeight="1" x14ac:dyDescent="0.2">
      <c r="A150" s="137"/>
      <c r="B150" s="45"/>
      <c r="C150" s="45"/>
      <c r="D150" s="45"/>
      <c r="E150" s="133"/>
      <c r="F150" s="133"/>
    </row>
    <row r="151" spans="1:6" ht="21.75" customHeight="1" x14ac:dyDescent="0.2">
      <c r="A151" s="137"/>
      <c r="B151" s="45"/>
      <c r="C151" s="45"/>
      <c r="D151" s="45"/>
      <c r="E151" s="133"/>
      <c r="F151" s="133"/>
    </row>
    <row r="152" spans="1:6" ht="21.75" customHeight="1" x14ac:dyDescent="0.2">
      <c r="A152" s="137"/>
      <c r="B152" s="45"/>
      <c r="C152" s="45"/>
      <c r="D152" s="45"/>
      <c r="E152" s="133"/>
      <c r="F152" s="133"/>
    </row>
    <row r="153" spans="1:6" ht="21.75" customHeight="1" x14ac:dyDescent="0.2">
      <c r="A153" s="137"/>
      <c r="B153" s="45"/>
      <c r="C153" s="45"/>
      <c r="D153" s="45"/>
      <c r="E153" s="133"/>
      <c r="F153" s="133"/>
    </row>
    <row r="154" spans="1:6" ht="21.75" customHeight="1" x14ac:dyDescent="0.2">
      <c r="A154" s="137"/>
      <c r="B154" s="45"/>
      <c r="C154" s="45"/>
      <c r="D154" s="45"/>
      <c r="E154" s="133"/>
      <c r="F154" s="133"/>
    </row>
    <row r="155" spans="1:6" ht="21.75" customHeight="1" x14ac:dyDescent="0.2">
      <c r="A155" s="137"/>
      <c r="B155" s="45"/>
      <c r="C155" s="45"/>
      <c r="D155" s="45"/>
      <c r="E155" s="133"/>
      <c r="F155" s="133"/>
    </row>
  </sheetData>
  <autoFilter ref="A2:G7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G14" sqref="G14"/>
    </sheetView>
  </sheetViews>
  <sheetFormatPr baseColWidth="10" defaultRowHeight="12.75" x14ac:dyDescent="0.2"/>
  <cols>
    <col min="1" max="1" width="14.42578125" customWidth="1"/>
    <col min="2" max="2" width="30.140625" customWidth="1"/>
    <col min="3" max="3" width="23.85546875" customWidth="1"/>
    <col min="6" max="6" width="18.85546875" customWidth="1"/>
    <col min="7" max="7" width="34.42578125" customWidth="1"/>
  </cols>
  <sheetData>
    <row r="1" spans="1:10" ht="46.5" thickTop="1" thickBot="1" x14ac:dyDescent="0.3">
      <c r="A1" s="48" t="s">
        <v>495</v>
      </c>
      <c r="B1" s="48" t="s">
        <v>393</v>
      </c>
      <c r="C1" s="48" t="s">
        <v>267</v>
      </c>
      <c r="D1" s="49" t="s">
        <v>394</v>
      </c>
      <c r="F1" s="50" t="s">
        <v>478</v>
      </c>
      <c r="G1" s="51" t="s">
        <v>393</v>
      </c>
      <c r="H1" s="52" t="s">
        <v>479</v>
      </c>
      <c r="I1" s="53" t="s">
        <v>480</v>
      </c>
      <c r="J1" s="54" t="s">
        <v>394</v>
      </c>
    </row>
    <row r="2" spans="1:10" ht="30.75" thickTop="1" x14ac:dyDescent="0.25">
      <c r="A2" s="55">
        <v>1098668016</v>
      </c>
      <c r="B2" s="56" t="s">
        <v>395</v>
      </c>
      <c r="C2" s="56" t="s">
        <v>266</v>
      </c>
      <c r="D2" s="57" t="s">
        <v>396</v>
      </c>
      <c r="F2" s="58">
        <v>1098737492</v>
      </c>
      <c r="G2" s="59" t="s">
        <v>447</v>
      </c>
      <c r="H2" s="60" t="s">
        <v>266</v>
      </c>
      <c r="I2" s="61" t="s">
        <v>481</v>
      </c>
      <c r="J2" s="62" t="s">
        <v>396</v>
      </c>
    </row>
    <row r="3" spans="1:10" ht="30" x14ac:dyDescent="0.25">
      <c r="A3" s="55">
        <v>1095766098</v>
      </c>
      <c r="B3" s="56" t="s">
        <v>397</v>
      </c>
      <c r="C3" s="63" t="s">
        <v>266</v>
      </c>
      <c r="D3" s="64" t="s">
        <v>396</v>
      </c>
      <c r="F3" s="58">
        <v>1102377968</v>
      </c>
      <c r="G3" s="59" t="s">
        <v>448</v>
      </c>
      <c r="H3" s="60" t="s">
        <v>266</v>
      </c>
      <c r="I3" s="65" t="s">
        <v>481</v>
      </c>
      <c r="J3" s="66" t="s">
        <v>396</v>
      </c>
    </row>
    <row r="4" spans="1:10" ht="15" x14ac:dyDescent="0.25">
      <c r="A4" s="55">
        <v>13745792</v>
      </c>
      <c r="B4" s="56" t="s">
        <v>398</v>
      </c>
      <c r="C4" s="63" t="s">
        <v>266</v>
      </c>
      <c r="D4" s="57" t="s">
        <v>396</v>
      </c>
      <c r="F4" s="67">
        <v>1090403715</v>
      </c>
      <c r="G4" s="68" t="s">
        <v>449</v>
      </c>
      <c r="H4" s="69" t="s">
        <v>450</v>
      </c>
      <c r="I4" s="61" t="s">
        <v>396</v>
      </c>
      <c r="J4" s="62" t="s">
        <v>396</v>
      </c>
    </row>
    <row r="5" spans="1:10" ht="30" x14ac:dyDescent="0.25">
      <c r="A5" s="55">
        <v>37720692</v>
      </c>
      <c r="B5" s="56" t="s">
        <v>399</v>
      </c>
      <c r="C5" s="56" t="s">
        <v>266</v>
      </c>
      <c r="D5" s="64" t="s">
        <v>396</v>
      </c>
      <c r="F5" s="70">
        <v>1120746099</v>
      </c>
      <c r="G5" s="71" t="s">
        <v>451</v>
      </c>
      <c r="H5" s="72" t="s">
        <v>266</v>
      </c>
      <c r="I5" s="73" t="s">
        <v>481</v>
      </c>
      <c r="J5" s="74" t="s">
        <v>396</v>
      </c>
    </row>
    <row r="6" spans="1:10" ht="45" x14ac:dyDescent="0.25">
      <c r="A6" s="55">
        <v>60267042</v>
      </c>
      <c r="B6" s="56" t="s">
        <v>400</v>
      </c>
      <c r="C6" s="56" t="s">
        <v>266</v>
      </c>
      <c r="D6" s="57" t="s">
        <v>396</v>
      </c>
      <c r="F6" s="58">
        <v>1098606249</v>
      </c>
      <c r="G6" s="59" t="s">
        <v>452</v>
      </c>
      <c r="H6" s="60" t="s">
        <v>482</v>
      </c>
      <c r="I6" s="75" t="s">
        <v>396</v>
      </c>
      <c r="J6" s="76" t="s">
        <v>396</v>
      </c>
    </row>
    <row r="7" spans="1:10" ht="30" x14ac:dyDescent="0.25">
      <c r="A7" s="77">
        <v>1065587118</v>
      </c>
      <c r="B7" s="56" t="s">
        <v>401</v>
      </c>
      <c r="C7" s="56" t="s">
        <v>266</v>
      </c>
      <c r="D7" s="57" t="s">
        <v>396</v>
      </c>
      <c r="F7" s="58">
        <v>1098640445</v>
      </c>
      <c r="G7" s="59" t="s">
        <v>483</v>
      </c>
      <c r="H7" s="60" t="s">
        <v>266</v>
      </c>
      <c r="I7" s="61" t="s">
        <v>396</v>
      </c>
      <c r="J7" s="62" t="s">
        <v>396</v>
      </c>
    </row>
    <row r="8" spans="1:10" ht="30" x14ac:dyDescent="0.25">
      <c r="A8" s="77">
        <v>63555548</v>
      </c>
      <c r="B8" s="56" t="s">
        <v>402</v>
      </c>
      <c r="C8" s="56" t="s">
        <v>266</v>
      </c>
      <c r="D8" s="57" t="s">
        <v>396</v>
      </c>
      <c r="F8" s="58">
        <v>63515189</v>
      </c>
      <c r="G8" s="59" t="s">
        <v>453</v>
      </c>
      <c r="H8" s="78" t="s">
        <v>266</v>
      </c>
      <c r="I8" s="79" t="s">
        <v>396</v>
      </c>
      <c r="J8" s="76" t="s">
        <v>396</v>
      </c>
    </row>
    <row r="9" spans="1:10" ht="30" x14ac:dyDescent="0.25">
      <c r="A9" s="77">
        <v>63396539</v>
      </c>
      <c r="B9" s="56" t="s">
        <v>403</v>
      </c>
      <c r="C9" s="63" t="s">
        <v>266</v>
      </c>
      <c r="D9" s="57" t="s">
        <v>396</v>
      </c>
      <c r="F9" s="67">
        <v>63533132</v>
      </c>
      <c r="G9" s="59" t="s">
        <v>454</v>
      </c>
      <c r="H9" s="60" t="s">
        <v>484</v>
      </c>
      <c r="I9" s="61" t="s">
        <v>396</v>
      </c>
      <c r="J9" s="62" t="s">
        <v>396</v>
      </c>
    </row>
    <row r="10" spans="1:10" ht="30" x14ac:dyDescent="0.25">
      <c r="A10" s="55">
        <v>1098602053</v>
      </c>
      <c r="B10" s="56" t="s">
        <v>404</v>
      </c>
      <c r="C10" s="63" t="s">
        <v>405</v>
      </c>
      <c r="D10" s="57" t="s">
        <v>396</v>
      </c>
      <c r="F10" s="58">
        <v>63536262</v>
      </c>
      <c r="G10" s="59" t="s">
        <v>455</v>
      </c>
      <c r="H10" s="60" t="s">
        <v>484</v>
      </c>
      <c r="I10" s="75" t="s">
        <v>481</v>
      </c>
      <c r="J10" s="76" t="s">
        <v>396</v>
      </c>
    </row>
    <row r="11" spans="1:10" ht="30" x14ac:dyDescent="0.25">
      <c r="A11" s="55">
        <v>1064802409</v>
      </c>
      <c r="B11" s="56" t="s">
        <v>406</v>
      </c>
      <c r="C11" s="63" t="s">
        <v>266</v>
      </c>
      <c r="D11" s="64" t="s">
        <v>396</v>
      </c>
      <c r="F11" s="67">
        <v>1090480424</v>
      </c>
      <c r="G11" s="59" t="s">
        <v>456</v>
      </c>
      <c r="H11" s="60" t="s">
        <v>324</v>
      </c>
      <c r="I11" s="61" t="s">
        <v>396</v>
      </c>
      <c r="J11" s="62" t="s">
        <v>396</v>
      </c>
    </row>
    <row r="12" spans="1:10" ht="15" x14ac:dyDescent="0.25">
      <c r="A12" s="55">
        <v>1098636353</v>
      </c>
      <c r="B12" s="56" t="s">
        <v>407</v>
      </c>
      <c r="C12" s="63" t="s">
        <v>266</v>
      </c>
      <c r="D12" s="64" t="s">
        <v>396</v>
      </c>
      <c r="F12" s="67">
        <v>1098653927</v>
      </c>
      <c r="G12" s="68" t="s">
        <v>457</v>
      </c>
      <c r="H12" s="80" t="s">
        <v>266</v>
      </c>
      <c r="I12" s="80" t="s">
        <v>396</v>
      </c>
      <c r="J12" s="62" t="s">
        <v>396</v>
      </c>
    </row>
    <row r="13" spans="1:10" ht="15" x14ac:dyDescent="0.25">
      <c r="A13" s="77">
        <v>63532354</v>
      </c>
      <c r="B13" s="56" t="s">
        <v>408</v>
      </c>
      <c r="C13" s="63" t="s">
        <v>324</v>
      </c>
      <c r="D13" s="57" t="s">
        <v>396</v>
      </c>
      <c r="F13" s="67">
        <v>37749278</v>
      </c>
      <c r="G13" s="59" t="s">
        <v>485</v>
      </c>
      <c r="H13" s="61" t="s">
        <v>450</v>
      </c>
      <c r="I13" s="61" t="s">
        <v>486</v>
      </c>
      <c r="J13" s="62" t="s">
        <v>486</v>
      </c>
    </row>
    <row r="14" spans="1:10" ht="45" x14ac:dyDescent="0.25">
      <c r="A14" s="77">
        <v>37512213</v>
      </c>
      <c r="B14" s="56" t="s">
        <v>409</v>
      </c>
      <c r="C14" s="63" t="s">
        <v>410</v>
      </c>
      <c r="D14" s="81" t="s">
        <v>396</v>
      </c>
      <c r="F14" s="58">
        <v>1098718373</v>
      </c>
      <c r="G14" s="68" t="s">
        <v>458</v>
      </c>
      <c r="H14" s="78" t="s">
        <v>266</v>
      </c>
      <c r="I14" s="82" t="s">
        <v>396</v>
      </c>
      <c r="J14" s="83" t="s">
        <v>396</v>
      </c>
    </row>
    <row r="15" spans="1:10" ht="30" x14ac:dyDescent="0.25">
      <c r="A15" s="55">
        <v>63528940</v>
      </c>
      <c r="B15" s="56" t="s">
        <v>411</v>
      </c>
      <c r="C15" s="56" t="s">
        <v>266</v>
      </c>
      <c r="D15" s="64" t="s">
        <v>396</v>
      </c>
      <c r="F15" s="67">
        <v>1098676577</v>
      </c>
      <c r="G15" s="68" t="s">
        <v>459</v>
      </c>
      <c r="H15" s="78" t="s">
        <v>266</v>
      </c>
      <c r="I15" s="84" t="s">
        <v>481</v>
      </c>
      <c r="J15" s="62" t="s">
        <v>396</v>
      </c>
    </row>
    <row r="16" spans="1:10" ht="30" x14ac:dyDescent="0.25">
      <c r="A16" s="55">
        <v>63506109</v>
      </c>
      <c r="B16" s="56" t="s">
        <v>412</v>
      </c>
      <c r="C16" s="63" t="s">
        <v>266</v>
      </c>
      <c r="D16" s="64" t="s">
        <v>396</v>
      </c>
      <c r="F16" s="58">
        <v>1098689952</v>
      </c>
      <c r="G16" s="68" t="s">
        <v>460</v>
      </c>
      <c r="H16" s="78" t="s">
        <v>266</v>
      </c>
      <c r="I16" s="61" t="s">
        <v>396</v>
      </c>
      <c r="J16" s="62" t="s">
        <v>396</v>
      </c>
    </row>
    <row r="17" spans="1:10" ht="30" x14ac:dyDescent="0.25">
      <c r="A17" s="77">
        <v>1098718401</v>
      </c>
      <c r="B17" s="85" t="s">
        <v>413</v>
      </c>
      <c r="C17" s="63" t="s">
        <v>270</v>
      </c>
      <c r="D17" s="57" t="s">
        <v>396</v>
      </c>
      <c r="F17" s="86">
        <v>1098776589</v>
      </c>
      <c r="G17" s="68" t="s">
        <v>461</v>
      </c>
      <c r="H17" s="87" t="s">
        <v>266</v>
      </c>
      <c r="I17" s="75" t="s">
        <v>481</v>
      </c>
      <c r="J17" s="76" t="s">
        <v>396</v>
      </c>
    </row>
    <row r="18" spans="1:10" ht="30" x14ac:dyDescent="0.25">
      <c r="A18" s="77" t="s">
        <v>414</v>
      </c>
      <c r="B18" s="56" t="s">
        <v>415</v>
      </c>
      <c r="C18" s="63" t="s">
        <v>266</v>
      </c>
      <c r="D18" s="57" t="s">
        <v>396</v>
      </c>
      <c r="F18" s="58">
        <v>1095835254</v>
      </c>
      <c r="G18" s="59" t="s">
        <v>487</v>
      </c>
      <c r="H18" s="60" t="s">
        <v>450</v>
      </c>
      <c r="I18" s="61" t="s">
        <v>396</v>
      </c>
      <c r="J18" s="62" t="s">
        <v>396</v>
      </c>
    </row>
    <row r="19" spans="1:10" ht="45" x14ac:dyDescent="0.25">
      <c r="A19" s="77" t="s">
        <v>416</v>
      </c>
      <c r="B19" s="56" t="s">
        <v>417</v>
      </c>
      <c r="C19" s="88" t="s">
        <v>270</v>
      </c>
      <c r="D19" s="57" t="s">
        <v>396</v>
      </c>
      <c r="F19" s="89">
        <v>1102359464</v>
      </c>
      <c r="G19" s="68" t="s">
        <v>462</v>
      </c>
      <c r="H19" s="60" t="s">
        <v>270</v>
      </c>
      <c r="I19" s="84" t="s">
        <v>396</v>
      </c>
      <c r="J19" s="62" t="s">
        <v>396</v>
      </c>
    </row>
    <row r="20" spans="1:10" ht="30" x14ac:dyDescent="0.25">
      <c r="A20" s="77">
        <v>1098614777</v>
      </c>
      <c r="B20" s="56" t="s">
        <v>418</v>
      </c>
      <c r="C20" s="63" t="s">
        <v>266</v>
      </c>
      <c r="D20" s="57" t="s">
        <v>396</v>
      </c>
      <c r="F20" s="67">
        <v>1090455267</v>
      </c>
      <c r="G20" s="68" t="s">
        <v>463</v>
      </c>
      <c r="H20" s="78" t="s">
        <v>266</v>
      </c>
      <c r="I20" s="84" t="s">
        <v>396</v>
      </c>
      <c r="J20" s="76" t="s">
        <v>396</v>
      </c>
    </row>
    <row r="21" spans="1:10" ht="75" x14ac:dyDescent="0.25">
      <c r="A21" s="55">
        <v>1098707369</v>
      </c>
      <c r="B21" s="56" t="s">
        <v>419</v>
      </c>
      <c r="C21" s="63" t="s">
        <v>266</v>
      </c>
      <c r="D21" s="64" t="s">
        <v>396</v>
      </c>
      <c r="F21" s="58">
        <v>37512367</v>
      </c>
      <c r="G21" s="59" t="s">
        <v>464</v>
      </c>
      <c r="H21" s="60" t="s">
        <v>488</v>
      </c>
      <c r="I21" s="75" t="s">
        <v>396</v>
      </c>
      <c r="J21" s="76" t="s">
        <v>396</v>
      </c>
    </row>
    <row r="22" spans="1:10" ht="30" x14ac:dyDescent="0.25">
      <c r="A22" s="55">
        <v>1095835254</v>
      </c>
      <c r="B22" s="56" t="s">
        <v>420</v>
      </c>
      <c r="C22" s="63" t="s">
        <v>324</v>
      </c>
      <c r="D22" s="64" t="s">
        <v>396</v>
      </c>
      <c r="F22" s="58">
        <v>63536962</v>
      </c>
      <c r="G22" s="68" t="s">
        <v>465</v>
      </c>
      <c r="H22" s="78" t="s">
        <v>266</v>
      </c>
      <c r="I22" s="75" t="s">
        <v>481</v>
      </c>
      <c r="J22" s="76" t="s">
        <v>396</v>
      </c>
    </row>
    <row r="23" spans="1:10" ht="30" x14ac:dyDescent="0.25">
      <c r="A23" s="55" t="s">
        <v>421</v>
      </c>
      <c r="B23" s="56" t="s">
        <v>422</v>
      </c>
      <c r="C23" s="90" t="s">
        <v>270</v>
      </c>
      <c r="D23" s="64" t="s">
        <v>396</v>
      </c>
      <c r="F23" s="47">
        <v>1098678468</v>
      </c>
      <c r="G23" s="59" t="s">
        <v>466</v>
      </c>
      <c r="H23" s="61" t="s">
        <v>266</v>
      </c>
      <c r="I23" s="61" t="s">
        <v>396</v>
      </c>
      <c r="J23" s="62" t="s">
        <v>396</v>
      </c>
    </row>
    <row r="24" spans="1:10" ht="30" x14ac:dyDescent="0.25">
      <c r="A24" s="77">
        <v>63540396</v>
      </c>
      <c r="B24" s="56" t="s">
        <v>489</v>
      </c>
      <c r="C24" s="63" t="s">
        <v>490</v>
      </c>
      <c r="D24" s="91" t="s">
        <v>396</v>
      </c>
      <c r="F24" s="58">
        <v>1098702141</v>
      </c>
      <c r="G24" s="59" t="s">
        <v>467</v>
      </c>
      <c r="H24" s="60" t="s">
        <v>266</v>
      </c>
      <c r="I24" s="75" t="s">
        <v>396</v>
      </c>
      <c r="J24" s="76" t="s">
        <v>396</v>
      </c>
    </row>
    <row r="25" spans="1:10" ht="30" x14ac:dyDescent="0.25">
      <c r="A25" s="55">
        <v>1098678934</v>
      </c>
      <c r="B25" s="56" t="s">
        <v>491</v>
      </c>
      <c r="C25" s="63" t="s">
        <v>269</v>
      </c>
      <c r="D25" s="64" t="s">
        <v>396</v>
      </c>
      <c r="F25" s="58">
        <v>1098602038</v>
      </c>
      <c r="G25" s="68" t="s">
        <v>468</v>
      </c>
      <c r="H25" s="78" t="s">
        <v>266</v>
      </c>
      <c r="I25" s="92" t="s">
        <v>481</v>
      </c>
      <c r="J25" s="76" t="s">
        <v>396</v>
      </c>
    </row>
    <row r="26" spans="1:10" ht="30" x14ac:dyDescent="0.25">
      <c r="A26" s="55">
        <v>1098690029</v>
      </c>
      <c r="B26" s="56" t="s">
        <v>423</v>
      </c>
      <c r="C26" s="63" t="s">
        <v>270</v>
      </c>
      <c r="D26" s="64" t="s">
        <v>396</v>
      </c>
      <c r="F26" s="58">
        <v>63557253</v>
      </c>
      <c r="G26" s="68" t="s">
        <v>469</v>
      </c>
      <c r="H26" s="78" t="s">
        <v>266</v>
      </c>
      <c r="I26" s="79" t="s">
        <v>396</v>
      </c>
      <c r="J26" s="76" t="s">
        <v>396</v>
      </c>
    </row>
    <row r="27" spans="1:10" ht="30" x14ac:dyDescent="0.25">
      <c r="A27" s="55">
        <v>1098693464</v>
      </c>
      <c r="B27" s="56" t="s">
        <v>424</v>
      </c>
      <c r="C27" s="63" t="s">
        <v>266</v>
      </c>
      <c r="D27" s="64" t="s">
        <v>396</v>
      </c>
      <c r="F27" s="47">
        <v>1095831737</v>
      </c>
      <c r="G27" s="68" t="s">
        <v>470</v>
      </c>
      <c r="H27" s="78" t="s">
        <v>450</v>
      </c>
      <c r="I27" s="79" t="s">
        <v>396</v>
      </c>
      <c r="J27" s="76" t="s">
        <v>396</v>
      </c>
    </row>
    <row r="28" spans="1:10" ht="30" x14ac:dyDescent="0.25">
      <c r="A28" s="77">
        <v>37182013</v>
      </c>
      <c r="B28" s="56" t="s">
        <v>425</v>
      </c>
      <c r="C28" s="63" t="s">
        <v>266</v>
      </c>
      <c r="D28" s="64" t="s">
        <v>396</v>
      </c>
      <c r="F28" s="58">
        <v>1098793374</v>
      </c>
      <c r="G28" s="59" t="s">
        <v>471</v>
      </c>
      <c r="H28" s="60" t="s">
        <v>266</v>
      </c>
      <c r="I28" s="75" t="s">
        <v>396</v>
      </c>
      <c r="J28" s="76" t="s">
        <v>396</v>
      </c>
    </row>
    <row r="29" spans="1:10" ht="30" x14ac:dyDescent="0.25">
      <c r="A29" s="93" t="s">
        <v>426</v>
      </c>
      <c r="B29" s="94" t="s">
        <v>427</v>
      </c>
      <c r="C29" s="95" t="s">
        <v>428</v>
      </c>
      <c r="D29" s="96" t="s">
        <v>429</v>
      </c>
      <c r="F29" s="58">
        <v>1095795288</v>
      </c>
      <c r="G29" s="68" t="s">
        <v>472</v>
      </c>
      <c r="H29" s="78" t="s">
        <v>450</v>
      </c>
      <c r="I29" s="79" t="s">
        <v>481</v>
      </c>
      <c r="J29" s="76" t="s">
        <v>396</v>
      </c>
    </row>
    <row r="30" spans="1:10" ht="30" x14ac:dyDescent="0.25">
      <c r="A30" s="77">
        <v>63501572</v>
      </c>
      <c r="B30" s="56" t="s">
        <v>430</v>
      </c>
      <c r="C30" s="63" t="s">
        <v>266</v>
      </c>
      <c r="D30" s="91" t="s">
        <v>396</v>
      </c>
      <c r="F30" s="58">
        <v>63492325</v>
      </c>
      <c r="G30" s="59" t="s">
        <v>473</v>
      </c>
      <c r="H30" s="60" t="s">
        <v>265</v>
      </c>
      <c r="I30" s="75" t="s">
        <v>396</v>
      </c>
      <c r="J30" s="76" t="s">
        <v>396</v>
      </c>
    </row>
    <row r="31" spans="1:10" ht="45" x14ac:dyDescent="0.25">
      <c r="A31" s="77">
        <v>45547583</v>
      </c>
      <c r="B31" s="56" t="s">
        <v>431</v>
      </c>
      <c r="C31" s="63" t="s">
        <v>266</v>
      </c>
      <c r="D31" s="97" t="s">
        <v>396</v>
      </c>
      <c r="F31" s="58">
        <v>1095828320</v>
      </c>
      <c r="G31" s="59" t="s">
        <v>492</v>
      </c>
      <c r="H31" s="98" t="s">
        <v>270</v>
      </c>
      <c r="I31" s="99" t="s">
        <v>481</v>
      </c>
      <c r="J31" s="100" t="s">
        <v>396</v>
      </c>
    </row>
    <row r="32" spans="1:10" ht="30" x14ac:dyDescent="0.25">
      <c r="A32" s="55">
        <v>1096224933</v>
      </c>
      <c r="B32" s="56" t="s">
        <v>432</v>
      </c>
      <c r="C32" s="63" t="s">
        <v>324</v>
      </c>
      <c r="D32" s="64" t="s">
        <v>396</v>
      </c>
      <c r="F32" s="67">
        <v>123433871</v>
      </c>
      <c r="G32" s="68" t="s">
        <v>474</v>
      </c>
      <c r="H32" s="78" t="s">
        <v>266</v>
      </c>
      <c r="I32" s="101" t="s">
        <v>396</v>
      </c>
      <c r="J32" s="76" t="s">
        <v>396</v>
      </c>
    </row>
    <row r="33" spans="1:10" ht="45" x14ac:dyDescent="0.25">
      <c r="A33" s="77">
        <v>1098690491</v>
      </c>
      <c r="B33" s="56" t="s">
        <v>433</v>
      </c>
      <c r="C33" s="56" t="s">
        <v>270</v>
      </c>
      <c r="D33" s="97" t="s">
        <v>396</v>
      </c>
      <c r="F33" s="102">
        <v>1098714382</v>
      </c>
      <c r="G33" s="68" t="s">
        <v>475</v>
      </c>
      <c r="H33" s="78" t="s">
        <v>270</v>
      </c>
      <c r="I33" s="75" t="s">
        <v>396</v>
      </c>
      <c r="J33" s="76" t="s">
        <v>396</v>
      </c>
    </row>
    <row r="34" spans="1:10" ht="30" x14ac:dyDescent="0.25">
      <c r="A34" s="77">
        <v>1098626924</v>
      </c>
      <c r="B34" s="56" t="s">
        <v>434</v>
      </c>
      <c r="C34" s="63" t="s">
        <v>266</v>
      </c>
      <c r="D34" s="97" t="s">
        <v>396</v>
      </c>
      <c r="F34" s="58">
        <v>91298647</v>
      </c>
      <c r="G34" s="68" t="s">
        <v>476</v>
      </c>
      <c r="H34" s="78" t="s">
        <v>266</v>
      </c>
      <c r="I34" s="75" t="s">
        <v>396</v>
      </c>
      <c r="J34" s="76" t="s">
        <v>396</v>
      </c>
    </row>
    <row r="35" spans="1:10" ht="45" x14ac:dyDescent="0.25">
      <c r="A35" s="77">
        <v>37511008</v>
      </c>
      <c r="B35" s="56" t="s">
        <v>435</v>
      </c>
      <c r="C35" s="63" t="s">
        <v>436</v>
      </c>
      <c r="D35" s="64" t="s">
        <v>396</v>
      </c>
      <c r="F35" s="67">
        <v>1049624351</v>
      </c>
      <c r="G35" s="68" t="s">
        <v>477</v>
      </c>
      <c r="H35" s="78" t="s">
        <v>266</v>
      </c>
      <c r="I35" s="75" t="s">
        <v>396</v>
      </c>
      <c r="J35" s="76" t="s">
        <v>396</v>
      </c>
    </row>
    <row r="36" spans="1:10" ht="15" x14ac:dyDescent="0.25">
      <c r="A36" s="77" t="s">
        <v>437</v>
      </c>
      <c r="B36" s="56" t="s">
        <v>438</v>
      </c>
      <c r="C36" s="63" t="s">
        <v>266</v>
      </c>
      <c r="D36" s="64" t="s">
        <v>396</v>
      </c>
    </row>
    <row r="37" spans="1:10" ht="15" x14ac:dyDescent="0.25">
      <c r="A37" s="55">
        <v>1090494094</v>
      </c>
      <c r="B37" s="56" t="s">
        <v>439</v>
      </c>
      <c r="C37" s="63" t="s">
        <v>266</v>
      </c>
      <c r="D37" s="64" t="s">
        <v>396</v>
      </c>
    </row>
    <row r="38" spans="1:10" ht="15" x14ac:dyDescent="0.25">
      <c r="A38" s="77">
        <v>1120745288</v>
      </c>
      <c r="B38" s="56" t="s">
        <v>440</v>
      </c>
      <c r="C38" s="63" t="s">
        <v>324</v>
      </c>
      <c r="D38" s="57" t="s">
        <v>396</v>
      </c>
    </row>
    <row r="39" spans="1:10" ht="15" x14ac:dyDescent="0.25">
      <c r="A39" s="55" t="s">
        <v>493</v>
      </c>
      <c r="B39" s="56" t="s">
        <v>494</v>
      </c>
      <c r="C39" s="63" t="s">
        <v>269</v>
      </c>
      <c r="D39" s="57" t="s">
        <v>396</v>
      </c>
    </row>
    <row r="40" spans="1:10" ht="15" x14ac:dyDescent="0.25">
      <c r="A40" s="55">
        <v>37751108</v>
      </c>
      <c r="B40" s="56" t="s">
        <v>441</v>
      </c>
      <c r="C40" s="63" t="s">
        <v>266</v>
      </c>
      <c r="D40" s="64" t="s">
        <v>396</v>
      </c>
    </row>
    <row r="41" spans="1:10" ht="15" x14ac:dyDescent="0.25">
      <c r="A41" s="103">
        <v>1098798528</v>
      </c>
      <c r="B41" s="104" t="s">
        <v>442</v>
      </c>
      <c r="C41" s="63" t="s">
        <v>266</v>
      </c>
      <c r="D41" s="64" t="s">
        <v>396</v>
      </c>
    </row>
    <row r="42" spans="1:10" ht="15" x14ac:dyDescent="0.25">
      <c r="A42" s="77">
        <v>63558213</v>
      </c>
      <c r="B42" s="56" t="s">
        <v>443</v>
      </c>
      <c r="C42" s="63" t="s">
        <v>266</v>
      </c>
      <c r="D42" s="57" t="s">
        <v>396</v>
      </c>
    </row>
    <row r="43" spans="1:10" ht="15" x14ac:dyDescent="0.25">
      <c r="A43" s="55">
        <v>1095793873</v>
      </c>
      <c r="B43" s="56" t="s">
        <v>444</v>
      </c>
      <c r="C43" s="56" t="s">
        <v>266</v>
      </c>
      <c r="D43" s="64" t="s">
        <v>396</v>
      </c>
    </row>
    <row r="44" spans="1:10" ht="15" x14ac:dyDescent="0.25">
      <c r="A44" s="77">
        <v>1098812665</v>
      </c>
      <c r="B44" s="56" t="s">
        <v>445</v>
      </c>
      <c r="C44" s="63" t="s">
        <v>324</v>
      </c>
      <c r="D44" s="64" t="s">
        <v>396</v>
      </c>
    </row>
    <row r="45" spans="1:10" ht="30" x14ac:dyDescent="0.25">
      <c r="A45" s="55">
        <v>60450571</v>
      </c>
      <c r="B45" s="56" t="s">
        <v>446</v>
      </c>
      <c r="C45" s="63" t="s">
        <v>270</v>
      </c>
      <c r="D45" s="64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9" sqref="B9"/>
    </sheetView>
  </sheetViews>
  <sheetFormatPr baseColWidth="10" defaultRowHeight="12.75" x14ac:dyDescent="0.2"/>
  <cols>
    <col min="1" max="1" width="31" style="22" customWidth="1"/>
    <col min="2" max="2" width="94.5703125" customWidth="1"/>
  </cols>
  <sheetData>
    <row r="1" spans="1:2" ht="23.25" x14ac:dyDescent="0.2">
      <c r="A1" s="474" t="s">
        <v>208</v>
      </c>
      <c r="B1" s="474"/>
    </row>
    <row r="2" spans="1:2" ht="23.25" x14ac:dyDescent="0.2">
      <c r="A2" s="475"/>
      <c r="B2" s="476"/>
    </row>
    <row r="3" spans="1:2" ht="15.75" x14ac:dyDescent="0.2">
      <c r="A3" s="477" t="s">
        <v>209</v>
      </c>
      <c r="B3" s="477"/>
    </row>
    <row r="4" spans="1:2" ht="15.75" x14ac:dyDescent="0.2">
      <c r="A4" s="6"/>
      <c r="B4" s="7"/>
    </row>
    <row r="5" spans="1:2" ht="30" customHeight="1" x14ac:dyDescent="0.2">
      <c r="A5" s="478" t="s">
        <v>210</v>
      </c>
      <c r="B5" s="478"/>
    </row>
    <row r="6" spans="1:2" ht="25.5" x14ac:dyDescent="0.2">
      <c r="A6" s="8" t="s">
        <v>1</v>
      </c>
      <c r="B6" s="9" t="s">
        <v>211</v>
      </c>
    </row>
    <row r="7" spans="1:2" ht="38.25" x14ac:dyDescent="0.2">
      <c r="A7" s="8" t="s">
        <v>175</v>
      </c>
      <c r="B7" s="9" t="s">
        <v>212</v>
      </c>
    </row>
    <row r="8" spans="1:2" x14ac:dyDescent="0.2">
      <c r="A8" s="8" t="s">
        <v>2</v>
      </c>
      <c r="B8" s="9" t="s">
        <v>213</v>
      </c>
    </row>
    <row r="9" spans="1:2" ht="25.5" x14ac:dyDescent="0.2">
      <c r="A9" s="8" t="s">
        <v>45</v>
      </c>
      <c r="B9" s="9" t="s">
        <v>214</v>
      </c>
    </row>
    <row r="10" spans="1:2" ht="38.25" x14ac:dyDescent="0.2">
      <c r="A10" s="10" t="s">
        <v>176</v>
      </c>
      <c r="B10" s="9" t="s">
        <v>215</v>
      </c>
    </row>
    <row r="11" spans="1:2" x14ac:dyDescent="0.2">
      <c r="A11" s="8" t="s">
        <v>216</v>
      </c>
      <c r="B11" s="11" t="s">
        <v>217</v>
      </c>
    </row>
    <row r="12" spans="1:2" x14ac:dyDescent="0.2">
      <c r="A12" s="8" t="s">
        <v>20</v>
      </c>
      <c r="B12" s="9" t="s">
        <v>218</v>
      </c>
    </row>
    <row r="13" spans="1:2" x14ac:dyDescent="0.2">
      <c r="A13" s="8" t="s">
        <v>60</v>
      </c>
      <c r="B13" s="11" t="s">
        <v>219</v>
      </c>
    </row>
    <row r="14" spans="1:2" ht="25.5" x14ac:dyDescent="0.2">
      <c r="A14" s="12" t="s">
        <v>220</v>
      </c>
      <c r="B14" s="11" t="s">
        <v>221</v>
      </c>
    </row>
    <row r="15" spans="1:2" ht="25.5" x14ac:dyDescent="0.2">
      <c r="A15" s="12" t="s">
        <v>222</v>
      </c>
      <c r="B15" s="11" t="s">
        <v>223</v>
      </c>
    </row>
    <row r="16" spans="1:2" x14ac:dyDescent="0.2">
      <c r="A16" s="13" t="s">
        <v>48</v>
      </c>
      <c r="B16" s="9" t="s">
        <v>224</v>
      </c>
    </row>
    <row r="17" spans="1:2" ht="16.5" x14ac:dyDescent="0.2">
      <c r="A17" s="14" t="s">
        <v>3</v>
      </c>
      <c r="B17" s="15" t="s">
        <v>225</v>
      </c>
    </row>
    <row r="18" spans="1:2" x14ac:dyDescent="0.2">
      <c r="A18" s="16" t="s">
        <v>96</v>
      </c>
      <c r="B18" s="11" t="s">
        <v>226</v>
      </c>
    </row>
    <row r="19" spans="1:2" x14ac:dyDescent="0.2">
      <c r="A19" s="16" t="s">
        <v>97</v>
      </c>
      <c r="B19" s="11" t="s">
        <v>227</v>
      </c>
    </row>
    <row r="20" spans="1:2" x14ac:dyDescent="0.2">
      <c r="A20" s="13" t="s">
        <v>42</v>
      </c>
      <c r="B20" s="9" t="s">
        <v>228</v>
      </c>
    </row>
    <row r="21" spans="1:2" ht="16.5" x14ac:dyDescent="0.2">
      <c r="A21" s="14" t="s">
        <v>21</v>
      </c>
      <c r="B21" s="15" t="s">
        <v>229</v>
      </c>
    </row>
    <row r="22" spans="1:2" x14ac:dyDescent="0.2">
      <c r="A22" s="17" t="s">
        <v>230</v>
      </c>
      <c r="B22" s="11" t="s">
        <v>231</v>
      </c>
    </row>
    <row r="23" spans="1:2" x14ac:dyDescent="0.2">
      <c r="A23" s="17" t="s">
        <v>232</v>
      </c>
      <c r="B23" s="11" t="s">
        <v>233</v>
      </c>
    </row>
    <row r="24" spans="1:2" ht="25.5" x14ac:dyDescent="0.2">
      <c r="A24" s="13" t="s">
        <v>43</v>
      </c>
      <c r="B24" s="9" t="s">
        <v>234</v>
      </c>
    </row>
    <row r="25" spans="1:2" ht="25.5" x14ac:dyDescent="0.2">
      <c r="A25" s="14" t="s">
        <v>5</v>
      </c>
      <c r="B25" s="18" t="s">
        <v>235</v>
      </c>
    </row>
    <row r="26" spans="1:2" ht="38.25" x14ac:dyDescent="0.2">
      <c r="A26" s="19" t="s">
        <v>174</v>
      </c>
      <c r="B26" s="9" t="s">
        <v>236</v>
      </c>
    </row>
    <row r="27" spans="1:2" ht="38.25" x14ac:dyDescent="0.2">
      <c r="A27" s="20" t="s">
        <v>237</v>
      </c>
      <c r="B27" s="9" t="s">
        <v>238</v>
      </c>
    </row>
    <row r="28" spans="1:2" ht="25.5" x14ac:dyDescent="0.2">
      <c r="A28" s="14" t="s">
        <v>4</v>
      </c>
      <c r="B28" s="18" t="s">
        <v>239</v>
      </c>
    </row>
    <row r="29" spans="1:2" x14ac:dyDescent="0.2">
      <c r="A29" s="16" t="s">
        <v>172</v>
      </c>
      <c r="B29" s="11" t="s">
        <v>240</v>
      </c>
    </row>
    <row r="30" spans="1:2" ht="25.5" x14ac:dyDescent="0.2">
      <c r="A30" s="16" t="s">
        <v>173</v>
      </c>
      <c r="B30" s="9" t="s">
        <v>241</v>
      </c>
    </row>
    <row r="31" spans="1:2" ht="18" x14ac:dyDescent="0.2">
      <c r="A31" s="21" t="s">
        <v>7</v>
      </c>
      <c r="B31" s="9"/>
    </row>
    <row r="32" spans="1:2" ht="25.5" x14ac:dyDescent="0.2">
      <c r="A32" s="13" t="s">
        <v>48</v>
      </c>
      <c r="B32" s="9" t="s">
        <v>242</v>
      </c>
    </row>
    <row r="33" spans="1:2" ht="38.25" x14ac:dyDescent="0.2">
      <c r="A33" s="13" t="s">
        <v>42</v>
      </c>
      <c r="B33" s="9" t="s">
        <v>243</v>
      </c>
    </row>
    <row r="34" spans="1:2" ht="25.5" x14ac:dyDescent="0.2">
      <c r="A34" s="13" t="s">
        <v>43</v>
      </c>
      <c r="B34" s="9" t="s">
        <v>244</v>
      </c>
    </row>
    <row r="35" spans="1:2" ht="25.5" x14ac:dyDescent="0.2">
      <c r="A35" s="19" t="s">
        <v>174</v>
      </c>
      <c r="B35" s="9" t="s">
        <v>245</v>
      </c>
    </row>
    <row r="36" spans="1:2" ht="25.5" x14ac:dyDescent="0.2">
      <c r="A36" s="20" t="s">
        <v>44</v>
      </c>
      <c r="B36" s="9" t="s">
        <v>246</v>
      </c>
    </row>
    <row r="37" spans="1:2" x14ac:dyDescent="0.2">
      <c r="A37" s="16" t="s">
        <v>172</v>
      </c>
      <c r="B37" s="11" t="s">
        <v>247</v>
      </c>
    </row>
    <row r="38" spans="1:2" x14ac:dyDescent="0.2">
      <c r="A38" s="16" t="s">
        <v>173</v>
      </c>
      <c r="B38" s="11" t="s">
        <v>248</v>
      </c>
    </row>
  </sheetData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2022</vt:lpstr>
      <vt:lpstr>Hoja2</vt:lpstr>
      <vt:lpstr>mayo</vt:lpstr>
      <vt:lpstr>ABRIL</vt:lpstr>
      <vt:lpstr>MARZO</vt:lpstr>
      <vt:lpstr>febrero</vt:lpstr>
      <vt:lpstr>ENERO</vt:lpstr>
      <vt:lpstr>julio</vt:lpstr>
      <vt:lpstr>Hoja1</vt:lpstr>
      <vt:lpstr>agosto</vt:lpstr>
      <vt:lpstr>septiembre</vt:lpstr>
      <vt:lpstr>DATOS DEL VIOLENCIA SEX</vt:lpstr>
      <vt:lpstr>INSTRUCTIVO</vt:lpstr>
      <vt:lpstr>'2022'!Área_de_impresión</vt:lpstr>
      <vt:lpstr>'2022'!Títulos_a_imprimir</vt:lpstr>
    </vt:vector>
  </TitlesOfParts>
  <Company>CSS CONSTRUCTORES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CALIDAD</cp:lastModifiedBy>
  <cp:lastPrinted>2019-01-15T13:21:46Z</cp:lastPrinted>
  <dcterms:created xsi:type="dcterms:W3CDTF">2006-05-01T23:37:35Z</dcterms:created>
  <dcterms:modified xsi:type="dcterms:W3CDTF">2023-01-30T19:52:34Z</dcterms:modified>
</cp:coreProperties>
</file>